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publicadministrationis-my.sharepoint.com/personal/eydis_i_valsdottir_rannis_is/Documents/Desktop/"/>
    </mc:Choice>
  </mc:AlternateContent>
  <xr:revisionPtr revIDLastSave="0" documentId="8_{E63913DB-42E3-46D2-A861-E36BFE83FFED}" xr6:coauthVersionLast="47" xr6:coauthVersionMax="47" xr10:uidLastSave="{00000000-0000-0000-0000-000000000000}"/>
  <bookViews>
    <workbookView xWindow="-110" yWindow="-110" windowWidth="19420" windowHeight="10420" xr2:uid="{00000000-000D-0000-FFFF-FFFF00000000}"/>
  </bookViews>
  <sheets>
    <sheet name="Activity" sheetId="7" r:id="rId1"/>
    <sheet name="Unit costs" sheetId="5" r:id="rId2"/>
    <sheet name="listar-fela" sheetId="9" state="hidden" r:id="rId3"/>
  </sheets>
  <definedNames>
    <definedName name="activity">'listar-fela'!$A$1:$A$7</definedName>
    <definedName name="cat">'listar-fela'!$K$10:$K$14</definedName>
    <definedName name="category">'listar-fela'!#REF!</definedName>
    <definedName name="_xlnm.Print_Area" localSheetId="0">Activity!$B$1:$J$107</definedName>
    <definedName name="programme">'listar-fela'!$A$18:$A$19</definedName>
    <definedName name="type">'listar-fela'!$A$2:$A$7</definedName>
    <definedName name="typeb">'listar-fela'!$A$2:$A$7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2" i="7" l="1"/>
  <c r="D13" i="7"/>
  <c r="H91" i="7"/>
  <c r="D11" i="7"/>
  <c r="A22" i="9"/>
  <c r="I19" i="7"/>
  <c r="I20" i="7"/>
  <c r="I21" i="7"/>
  <c r="I22" i="7"/>
  <c r="I23" i="7"/>
  <c r="I24" i="7"/>
  <c r="I25" i="7"/>
  <c r="I26" i="7"/>
  <c r="I27" i="7"/>
  <c r="I28" i="7"/>
  <c r="I29" i="7"/>
  <c r="I30" i="7"/>
  <c r="I31" i="7"/>
  <c r="I32" i="7"/>
  <c r="I33" i="7"/>
  <c r="I34" i="7"/>
  <c r="I35" i="7"/>
  <c r="I36" i="7"/>
  <c r="I37" i="7"/>
  <c r="I38" i="7"/>
  <c r="I39" i="7"/>
  <c r="I40" i="7"/>
  <c r="I41" i="7"/>
  <c r="I42" i="7"/>
  <c r="I18" i="7"/>
  <c r="H18" i="7"/>
  <c r="J18" i="7"/>
  <c r="H20" i="7"/>
  <c r="J20" i="7"/>
  <c r="H21" i="7"/>
  <c r="J21" i="7"/>
  <c r="H22" i="7"/>
  <c r="J22" i="7"/>
  <c r="H23" i="7"/>
  <c r="J23" i="7"/>
  <c r="H24" i="7"/>
  <c r="J24" i="7"/>
  <c r="H25" i="7"/>
  <c r="J25" i="7"/>
  <c r="H26" i="7"/>
  <c r="J26" i="7"/>
  <c r="H27" i="7"/>
  <c r="J27" i="7"/>
  <c r="H28" i="7"/>
  <c r="J28" i="7"/>
  <c r="H29" i="7"/>
  <c r="J29" i="7"/>
  <c r="H30" i="7"/>
  <c r="J30" i="7"/>
  <c r="H31" i="7"/>
  <c r="J31" i="7"/>
  <c r="H32" i="7"/>
  <c r="J32" i="7"/>
  <c r="H33" i="7"/>
  <c r="J33" i="7"/>
  <c r="H34" i="7"/>
  <c r="J34" i="7"/>
  <c r="H35" i="7"/>
  <c r="J35" i="7"/>
  <c r="H36" i="7"/>
  <c r="J36" i="7"/>
  <c r="H37" i="7"/>
  <c r="J37" i="7"/>
  <c r="H38" i="7"/>
  <c r="J38" i="7"/>
  <c r="H39" i="7"/>
  <c r="J39" i="7"/>
  <c r="H40" i="7"/>
  <c r="J40" i="7"/>
  <c r="H41" i="7"/>
  <c r="J41" i="7"/>
  <c r="H42" i="7"/>
  <c r="J42" i="7"/>
  <c r="H19" i="7"/>
  <c r="J19" i="7"/>
  <c r="D12" i="7" l="1"/>
  <c r="J16" i="7"/>
  <c r="I16" i="7"/>
  <c r="H16" i="7"/>
  <c r="H82" i="7" l="1"/>
  <c r="H81" i="7"/>
  <c r="D14" i="7" s="1"/>
  <c r="H97" i="7" l="1"/>
  <c r="I97" i="7"/>
  <c r="J97" i="7"/>
  <c r="H98" i="7"/>
  <c r="I98" i="7"/>
  <c r="J98" i="7"/>
  <c r="H99" i="7"/>
  <c r="I99" i="7"/>
  <c r="J99" i="7"/>
  <c r="H100" i="7"/>
  <c r="I100" i="7"/>
  <c r="J100" i="7"/>
  <c r="H101" i="7"/>
  <c r="I101" i="7"/>
  <c r="J101" i="7"/>
  <c r="H102" i="7"/>
  <c r="I102" i="7"/>
  <c r="J102" i="7"/>
  <c r="H103" i="7"/>
  <c r="I103" i="7"/>
  <c r="J103" i="7"/>
  <c r="H104" i="7"/>
  <c r="I104" i="7"/>
  <c r="J104" i="7"/>
  <c r="H105" i="7"/>
  <c r="I105" i="7"/>
  <c r="J105" i="7"/>
  <c r="H106" i="7"/>
  <c r="I106" i="7"/>
  <c r="J106" i="7"/>
  <c r="H107" i="7"/>
  <c r="I107" i="7"/>
  <c r="J107" i="7"/>
  <c r="D15" i="7" l="1"/>
  <c r="D22" i="9"/>
</calcChain>
</file>

<file path=xl/sharedStrings.xml><?xml version="1.0" encoding="utf-8"?>
<sst xmlns="http://schemas.openxmlformats.org/spreadsheetml/2006/main" count="70" uniqueCount="61">
  <si>
    <r>
      <rPr>
        <b/>
        <sz val="14"/>
        <color rgb="FFFF0000"/>
        <rFont val="Calibri"/>
        <family val="2"/>
        <scheme val="minor"/>
      </rPr>
      <t>Budget for projects and networks, Nordplus Horizontal and Nordplus Nordic Languages</t>
    </r>
    <r>
      <rPr>
        <b/>
        <strike/>
        <sz val="14"/>
        <color rgb="FFFF0000"/>
        <rFont val="Calibri"/>
        <family val="2"/>
        <scheme val="minor"/>
      </rPr>
      <t xml:space="preserve">
</t>
    </r>
    <r>
      <rPr>
        <b/>
        <sz val="12"/>
        <color rgb="FF0070B6"/>
        <rFont val="Calibri"/>
        <family val="2"/>
        <scheme val="minor"/>
      </rPr>
      <t>Annex to the 2023 application</t>
    </r>
  </si>
  <si>
    <r>
      <t xml:space="preserve">Make sure to click on </t>
    </r>
    <r>
      <rPr>
        <b/>
        <sz val="11"/>
        <color rgb="FFFF0000"/>
        <rFont val="Calibri"/>
        <family val="2"/>
        <scheme val="minor"/>
      </rPr>
      <t>“Enable Editing”</t>
    </r>
    <r>
      <rPr>
        <b/>
        <sz val="11"/>
        <color theme="1"/>
        <rFont val="Calibri"/>
        <family val="2"/>
        <scheme val="minor"/>
      </rPr>
      <t xml:space="preserve"> at the top if applicable </t>
    </r>
  </si>
  <si>
    <t>To be completed for each activity applied for in the Espresso application</t>
  </si>
  <si>
    <t xml:space="preserve">HOW TO COMPLETE THE FORM </t>
  </si>
  <si>
    <t>Yellow fields are obligatory</t>
  </si>
  <si>
    <t>Nordic Languages/Horizontal budget form</t>
  </si>
  <si>
    <t>Project number:</t>
  </si>
  <si>
    <t xml:space="preserve">as indicated in section 1.1 or 1.2 in the application  </t>
  </si>
  <si>
    <t>Number of active organisations:</t>
  </si>
  <si>
    <t>select number</t>
  </si>
  <si>
    <t>in this project/network</t>
  </si>
  <si>
    <t>Budget summary of a project or network meetings</t>
  </si>
  <si>
    <r>
      <t xml:space="preserve">based on inserted data. </t>
    </r>
    <r>
      <rPr>
        <b/>
        <sz val="11"/>
        <color rgb="FF0070B6"/>
        <rFont val="Calibri"/>
        <family val="2"/>
        <scheme val="minor"/>
      </rPr>
      <t>Use these amounts in the Espresso application</t>
    </r>
    <r>
      <rPr>
        <sz val="11"/>
        <color rgb="FF0070B6"/>
        <rFont val="Calibri"/>
        <family val="2"/>
        <scheme val="minor"/>
      </rPr>
      <t>!</t>
    </r>
    <r>
      <rPr>
        <b/>
        <vertAlign val="superscript"/>
        <sz val="12"/>
        <color rgb="FFFF0000"/>
        <rFont val="Calibri"/>
        <family val="2"/>
        <scheme val="minor"/>
      </rPr>
      <t>1</t>
    </r>
  </si>
  <si>
    <t>Project Management</t>
  </si>
  <si>
    <t>Travel &amp; subsistence:</t>
  </si>
  <si>
    <t>Project or network activities</t>
  </si>
  <si>
    <t>Extraordinary project support, if justified:</t>
  </si>
  <si>
    <t>Maximum amount:</t>
  </si>
  <si>
    <t>Travel &amp; subsistence</t>
  </si>
  <si>
    <t>Travel no.</t>
  </si>
  <si>
    <r>
      <t xml:space="preserve">Purpose of travel
and justification of domestic travel, if applicable </t>
    </r>
    <r>
      <rPr>
        <b/>
        <vertAlign val="superscript"/>
        <sz val="12"/>
        <color rgb="FFFF0000"/>
        <rFont val="Calibri"/>
        <family val="2"/>
        <scheme val="minor"/>
      </rPr>
      <t>2</t>
    </r>
  </si>
  <si>
    <t>From country</t>
  </si>
  <si>
    <t>To country</t>
  </si>
  <si>
    <r>
      <t xml:space="preserve">Domestic travel? </t>
    </r>
    <r>
      <rPr>
        <b/>
        <vertAlign val="superscript"/>
        <sz val="12"/>
        <color rgb="FFFF0000"/>
        <rFont val="Calibri"/>
        <family val="2"/>
        <scheme val="minor"/>
      </rPr>
      <t>3</t>
    </r>
  </si>
  <si>
    <t>Number of partici- pants</t>
  </si>
  <si>
    <t>International travel &amp; subsistence €</t>
  </si>
  <si>
    <t>and domestic travel in addition</t>
  </si>
  <si>
    <t>Domestic travel &amp; subsistence</t>
  </si>
  <si>
    <t>Activity No.</t>
  </si>
  <si>
    <r>
      <t xml:space="preserve">Please name the project or network activities applied for </t>
    </r>
    <r>
      <rPr>
        <b/>
        <vertAlign val="superscript"/>
        <sz val="12"/>
        <color rgb="FFFF0000"/>
        <rFont val="Calibri"/>
        <family val="2"/>
        <scheme val="minor"/>
      </rPr>
      <t>4</t>
    </r>
  </si>
  <si>
    <t xml:space="preserve">Please explain the activity that is being applied for </t>
  </si>
  <si>
    <t>The Amount applied for €</t>
  </si>
  <si>
    <t xml:space="preserve">Activity No. </t>
  </si>
  <si>
    <r>
      <t xml:space="preserve">Please name the project or network activities applied for that need extraordinary costs </t>
    </r>
    <r>
      <rPr>
        <b/>
        <vertAlign val="superscript"/>
        <sz val="12"/>
        <color rgb="FFFF0000"/>
        <rFont val="Calibri"/>
        <family val="2"/>
        <scheme val="minor"/>
      </rPr>
      <t>5</t>
    </r>
  </si>
  <si>
    <t>Please explain the extraordinary costs (must be justified in the Espresso application form)</t>
  </si>
  <si>
    <t>Unit costs</t>
  </si>
  <si>
    <t xml:space="preserve">Coordinator </t>
  </si>
  <si>
    <t>Partner (up to 6)</t>
  </si>
  <si>
    <t>International travel,  travel &amp; subsistence</t>
  </si>
  <si>
    <t>Participating countries</t>
  </si>
  <si>
    <t>€ per travelling participant</t>
  </si>
  <si>
    <t>Denmark</t>
  </si>
  <si>
    <t>Norway</t>
  </si>
  <si>
    <t>Sweden</t>
  </si>
  <si>
    <t>Finland</t>
  </si>
  <si>
    <t>Åland</t>
  </si>
  <si>
    <t>Lithuania</t>
  </si>
  <si>
    <t>Estonia</t>
  </si>
  <si>
    <t>Latvia</t>
  </si>
  <si>
    <t>Greenland</t>
  </si>
  <si>
    <t>Faroe Islands</t>
  </si>
  <si>
    <t>Iceland</t>
  </si>
  <si>
    <t>Additional domestic travel more than 500 km</t>
  </si>
  <si>
    <t>Yes</t>
  </si>
  <si>
    <t>No</t>
  </si>
  <si>
    <t>Domestic travel and subsistence (with no international travel)</t>
  </si>
  <si>
    <t>Domestic travel and subsistence</t>
  </si>
  <si>
    <t>select from list</t>
  </si>
  <si>
    <t>Network Activities</t>
  </si>
  <si>
    <t>Project Support</t>
  </si>
  <si>
    <t>7 or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</si>
</sst>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d/m/yyyy;@"/>
    <numFmt numFmtId="167" formatCode="#,##0\ [$€-1]"/>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b/>
      <sz val="14"/>
      <color theme="1"/>
      <name val="Calibri"/>
      <family val="2"/>
      <scheme val="minor"/>
    </font>
    <font>
      <sz val="9"/>
      <color theme="1"/>
      <name val="Calibri"/>
      <family val="2"/>
      <scheme val="minor"/>
    </font>
    <font>
      <sz val="10"/>
      <color theme="1"/>
      <name val="Calibri"/>
      <family val="2"/>
      <scheme val="minor"/>
    </font>
    <font>
      <b/>
      <i/>
      <sz val="12"/>
      <color theme="1"/>
      <name val="Calibri"/>
      <family val="2"/>
      <scheme val="minor"/>
    </font>
    <font>
      <b/>
      <sz val="12"/>
      <color theme="1"/>
      <name val="Calibri"/>
      <family val="2"/>
      <scheme val="minor"/>
    </font>
    <font>
      <b/>
      <sz val="16"/>
      <color theme="1"/>
      <name val="Calibri"/>
      <family val="2"/>
      <scheme val="minor"/>
    </font>
    <font>
      <sz val="11"/>
      <color rgb="FF9C0006"/>
      <name val="Calibri"/>
      <family val="2"/>
      <scheme val="minor"/>
    </font>
    <font>
      <b/>
      <sz val="10"/>
      <color theme="1"/>
      <name val="Calibri"/>
      <family val="2"/>
      <scheme val="minor"/>
    </font>
    <font>
      <b/>
      <sz val="9"/>
      <color theme="1"/>
      <name val="Calibri"/>
      <family val="2"/>
      <scheme val="minor"/>
    </font>
    <font>
      <b/>
      <sz val="12"/>
      <name val="Calibri"/>
      <family val="2"/>
      <scheme val="minor"/>
    </font>
    <font>
      <sz val="11"/>
      <color rgb="FFFF0000"/>
      <name val="Calibri"/>
      <family val="2"/>
      <scheme val="minor"/>
    </font>
    <font>
      <b/>
      <sz val="11"/>
      <color rgb="FFFF0000"/>
      <name val="Calibri"/>
      <family val="2"/>
      <scheme val="minor"/>
    </font>
    <font>
      <sz val="11"/>
      <color theme="3" tint="0.39997558519241921"/>
      <name val="Calibri"/>
      <family val="2"/>
      <scheme val="minor"/>
    </font>
    <font>
      <b/>
      <sz val="11"/>
      <color rgb="FF0070B6"/>
      <name val="Calibri"/>
      <family val="2"/>
      <scheme val="minor"/>
    </font>
    <font>
      <sz val="11"/>
      <color rgb="FF0070B6"/>
      <name val="Calibri"/>
      <family val="2"/>
      <scheme val="minor"/>
    </font>
    <font>
      <b/>
      <sz val="11"/>
      <name val="Calibri"/>
      <family val="2"/>
      <scheme val="minor"/>
    </font>
    <font>
      <b/>
      <strike/>
      <sz val="14"/>
      <color rgb="FFFF0000"/>
      <name val="Calibri"/>
      <family val="2"/>
      <scheme val="minor"/>
    </font>
    <font>
      <b/>
      <vertAlign val="superscript"/>
      <sz val="12"/>
      <color rgb="FFFF0000"/>
      <name val="Calibri"/>
      <family val="2"/>
      <scheme val="minor"/>
    </font>
    <font>
      <b/>
      <sz val="14"/>
      <color rgb="FFFF0000"/>
      <name val="Calibri"/>
      <family val="2"/>
      <scheme val="minor"/>
    </font>
    <font>
      <b/>
      <sz val="12"/>
      <color rgb="FF0070B6"/>
      <name val="Calibri"/>
      <family val="2"/>
      <scheme val="minor"/>
    </font>
    <font>
      <sz val="10"/>
      <name val="Calibri"/>
      <family val="2"/>
      <scheme val="minor"/>
    </font>
  </fonts>
  <fills count="10">
    <fill>
      <patternFill patternType="none"/>
    </fill>
    <fill>
      <patternFill patternType="gray125"/>
    </fill>
    <fill>
      <patternFill patternType="solid">
        <fgColor rgb="FFFFFFCC"/>
        <bgColor theme="1"/>
      </patternFill>
    </fill>
    <fill>
      <patternFill patternType="solid">
        <fgColor rgb="FFFFFFCC"/>
        <bgColor indexed="64"/>
      </patternFill>
    </fill>
    <fill>
      <patternFill patternType="solid">
        <fgColor rgb="FFFFC7CE"/>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top style="thin">
        <color auto="1"/>
      </top>
      <bottom style="medium">
        <color auto="1"/>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auto="1"/>
      </top>
      <bottom style="medium">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0" fillId="4" borderId="0" applyNumberFormat="0" applyBorder="0" applyAlignment="0" applyProtection="0"/>
  </cellStyleXfs>
  <cellXfs count="89">
    <xf numFmtId="0" fontId="0" fillId="0" borderId="0" xfId="0"/>
    <xf numFmtId="0" fontId="2" fillId="0" borderId="0" xfId="0" applyFont="1"/>
    <xf numFmtId="165" fontId="1" fillId="0" borderId="0" xfId="1" applyNumberFormat="1" applyFont="1"/>
    <xf numFmtId="0" fontId="4" fillId="0" borderId="0" xfId="0" applyFont="1"/>
    <xf numFmtId="0" fontId="0" fillId="0" borderId="2" xfId="0" applyBorder="1"/>
    <xf numFmtId="165" fontId="1" fillId="0" borderId="2" xfId="1" applyNumberFormat="1" applyFont="1" applyBorder="1"/>
    <xf numFmtId="0" fontId="2" fillId="0" borderId="3" xfId="0" applyFont="1" applyBorder="1"/>
    <xf numFmtId="0" fontId="3" fillId="0" borderId="3" xfId="0" applyFont="1" applyBorder="1" applyAlignment="1">
      <alignment horizontal="center"/>
    </xf>
    <xf numFmtId="3" fontId="0" fillId="0" borderId="0" xfId="0" applyNumberFormat="1"/>
    <xf numFmtId="3" fontId="0" fillId="0" borderId="2" xfId="0" applyNumberFormat="1" applyBorder="1"/>
    <xf numFmtId="0" fontId="6" fillId="0" borderId="0" xfId="0" applyFont="1"/>
    <xf numFmtId="0" fontId="2" fillId="0" borderId="3" xfId="0" applyFont="1" applyBorder="1" applyAlignment="1">
      <alignment wrapText="1"/>
    </xf>
    <xf numFmtId="165" fontId="1" fillId="0" borderId="0" xfId="1" applyNumberFormat="1" applyFont="1" applyBorder="1"/>
    <xf numFmtId="0" fontId="13" fillId="0" borderId="0" xfId="0" applyFont="1"/>
    <xf numFmtId="0" fontId="6" fillId="2" borderId="8"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7" fillId="0" borderId="0" xfId="0" applyFont="1"/>
    <xf numFmtId="0" fontId="9" fillId="0" borderId="2" xfId="0" applyFont="1" applyBorder="1" applyAlignment="1">
      <alignment vertical="center"/>
    </xf>
    <xf numFmtId="0" fontId="8" fillId="0" borderId="0" xfId="0" applyFont="1" applyAlignment="1">
      <alignment vertical="center"/>
    </xf>
    <xf numFmtId="0" fontId="2" fillId="0" borderId="5" xfId="0" applyFont="1" applyBorder="1" applyAlignment="1">
      <alignment horizontal="right" vertical="center"/>
    </xf>
    <xf numFmtId="0" fontId="5" fillId="0" borderId="0" xfId="0" applyFont="1" applyAlignment="1">
      <alignment vertical="center"/>
    </xf>
    <xf numFmtId="0" fontId="2" fillId="0" borderId="4" xfId="0" applyFont="1" applyBorder="1" applyAlignment="1">
      <alignment horizontal="right" vertical="center"/>
    </xf>
    <xf numFmtId="166" fontId="0" fillId="0" borderId="0" xfId="0" applyNumberFormat="1"/>
    <xf numFmtId="0" fontId="6" fillId="0" borderId="0" xfId="0" applyFont="1" applyAlignment="1">
      <alignment vertical="center"/>
    </xf>
    <xf numFmtId="3" fontId="2" fillId="0" borderId="0" xfId="0" applyNumberFormat="1" applyFont="1"/>
    <xf numFmtId="0" fontId="2" fillId="0" borderId="0" xfId="0" applyFont="1" applyAlignment="1">
      <alignment horizontal="right"/>
    </xf>
    <xf numFmtId="167" fontId="17" fillId="0" borderId="0" xfId="0" applyNumberFormat="1" applyFont="1" applyAlignment="1">
      <alignment horizontal="center"/>
    </xf>
    <xf numFmtId="0" fontId="2" fillId="0" borderId="1" xfId="0" applyFont="1" applyBorder="1" applyAlignment="1">
      <alignment horizontal="right"/>
    </xf>
    <xf numFmtId="167" fontId="2" fillId="0" borderId="1" xfId="0" applyNumberFormat="1" applyFont="1" applyBorder="1" applyAlignment="1">
      <alignment horizontal="center"/>
    </xf>
    <xf numFmtId="167" fontId="16" fillId="5" borderId="2" xfId="0" applyNumberFormat="1" applyFont="1" applyFill="1" applyBorder="1" applyAlignment="1">
      <alignment horizontal="center"/>
    </xf>
    <xf numFmtId="0" fontId="0" fillId="0" borderId="0" xfId="0" applyAlignment="1">
      <alignment horizontal="center" vertical="center"/>
    </xf>
    <xf numFmtId="0" fontId="11" fillId="7" borderId="7"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5" borderId="5"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6" fillId="7" borderId="0" xfId="0" applyFont="1" applyFill="1" applyAlignment="1">
      <alignment horizontal="center" vertical="center"/>
    </xf>
    <xf numFmtId="167" fontId="6" fillId="0" borderId="6" xfId="0" applyNumberFormat="1" applyFont="1" applyBorder="1" applyAlignment="1">
      <alignment horizontal="center" vertical="center"/>
    </xf>
    <xf numFmtId="0" fontId="10" fillId="0" borderId="0" xfId="2" applyFill="1" applyProtection="1"/>
    <xf numFmtId="167" fontId="6" fillId="0" borderId="0" xfId="0" applyNumberFormat="1" applyFont="1" applyAlignment="1">
      <alignment horizontal="center" vertical="center"/>
    </xf>
    <xf numFmtId="0" fontId="6" fillId="0" borderId="0" xfId="0" applyFont="1" applyAlignment="1">
      <alignment horizontal="center" vertical="center"/>
    </xf>
    <xf numFmtId="0" fontId="6" fillId="3" borderId="0" xfId="0" applyFont="1" applyFill="1" applyProtection="1">
      <protection locked="0"/>
    </xf>
    <xf numFmtId="0" fontId="4" fillId="0" borderId="0" xfId="0" applyFont="1" applyAlignment="1">
      <alignment vertical="center"/>
    </xf>
    <xf numFmtId="0" fontId="19" fillId="0" borderId="0" xfId="0" applyFont="1" applyAlignment="1">
      <alignment horizontal="right"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9" borderId="2"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167" fontId="17" fillId="9" borderId="0" xfId="0" applyNumberFormat="1" applyFont="1" applyFill="1" applyAlignment="1">
      <alignment horizontal="center"/>
    </xf>
    <xf numFmtId="0" fontId="0" fillId="0" borderId="10" xfId="0" applyBorder="1"/>
    <xf numFmtId="0" fontId="2" fillId="0" borderId="3" xfId="0" applyFont="1" applyBorder="1" applyAlignment="1">
      <alignment horizontal="right"/>
    </xf>
    <xf numFmtId="0" fontId="0" fillId="0" borderId="0" xfId="0" applyAlignment="1">
      <alignment horizontal="left" vertical="top" wrapText="1"/>
    </xf>
    <xf numFmtId="0" fontId="6" fillId="2" borderId="9"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2" fillId="7" borderId="0" xfId="0" applyFont="1" applyFill="1" applyAlignment="1">
      <alignment horizontal="center"/>
    </xf>
    <xf numFmtId="0" fontId="2" fillId="0" borderId="0" xfId="0" applyFont="1" applyAlignment="1">
      <alignment horizontal="center"/>
    </xf>
    <xf numFmtId="0" fontId="14" fillId="0" borderId="0" xfId="0" applyFont="1" applyAlignment="1">
      <alignment horizontal="center"/>
    </xf>
    <xf numFmtId="0" fontId="20" fillId="0" borderId="0" xfId="0" applyFont="1" applyAlignment="1">
      <alignment horizontal="right" vertical="center" wrapText="1"/>
    </xf>
    <xf numFmtId="0" fontId="4" fillId="0" borderId="0" xfId="0" applyFont="1" applyAlignment="1">
      <alignment horizontal="left"/>
    </xf>
    <xf numFmtId="49" fontId="0" fillId="0" borderId="3" xfId="0" applyNumberFormat="1" applyBorder="1" applyAlignment="1" applyProtection="1">
      <alignment horizontal="left" wrapText="1"/>
      <protection locked="0"/>
    </xf>
    <xf numFmtId="49" fontId="0" fillId="0" borderId="4" xfId="0" applyNumberFormat="1" applyBorder="1" applyAlignment="1" applyProtection="1">
      <alignment horizontal="left"/>
      <protection locked="0"/>
    </xf>
    <xf numFmtId="0" fontId="2" fillId="8" borderId="0" xfId="0" applyFont="1" applyFill="1" applyAlignment="1">
      <alignment horizontal="center"/>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3" fillId="0" borderId="2" xfId="0" applyFont="1" applyBorder="1" applyAlignment="1">
      <alignment horizontal="left" wrapText="1"/>
    </xf>
    <xf numFmtId="167" fontId="6" fillId="3" borderId="9" xfId="0" applyNumberFormat="1" applyFont="1" applyFill="1" applyBorder="1" applyAlignment="1" applyProtection="1">
      <alignment horizontal="center" vertical="center"/>
      <protection locked="0"/>
    </xf>
    <xf numFmtId="167" fontId="6" fillId="3" borderId="4" xfId="0" applyNumberFormat="1" applyFont="1" applyFill="1" applyBorder="1" applyAlignment="1" applyProtection="1">
      <alignment horizontal="center" vertical="center"/>
      <protection locked="0"/>
    </xf>
    <xf numFmtId="167" fontId="6" fillId="3" borderId="8" xfId="0" applyNumberFormat="1" applyFont="1" applyFill="1" applyBorder="1" applyAlignment="1" applyProtection="1">
      <alignment horizontal="center" vertical="center"/>
      <protection locked="0"/>
    </xf>
    <xf numFmtId="167" fontId="6" fillId="3" borderId="9" xfId="0" applyNumberFormat="1" applyFont="1" applyFill="1" applyBorder="1" applyAlignment="1" applyProtection="1">
      <alignment horizontal="center" vertical="center"/>
      <protection locked="0"/>
    </xf>
    <xf numFmtId="167" fontId="6" fillId="3" borderId="4" xfId="0" applyNumberFormat="1" applyFont="1" applyFill="1" applyBorder="1" applyAlignment="1" applyProtection="1">
      <alignment horizontal="center" vertical="center"/>
      <protection locked="0"/>
    </xf>
    <xf numFmtId="167" fontId="6" fillId="3" borderId="8" xfId="0" applyNumberFormat="1" applyFont="1" applyFill="1" applyBorder="1" applyAlignment="1" applyProtection="1">
      <alignment horizontal="center" vertical="center"/>
      <protection locked="0"/>
    </xf>
    <xf numFmtId="0" fontId="0" fillId="3" borderId="0" xfId="0" applyFill="1" applyProtection="1">
      <protection locked="0"/>
    </xf>
    <xf numFmtId="0" fontId="11" fillId="3" borderId="9"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167" fontId="24" fillId="3" borderId="9" xfId="0" applyNumberFormat="1" applyFont="1" applyFill="1" applyBorder="1" applyAlignment="1" applyProtection="1">
      <alignment horizontal="center" vertical="center"/>
      <protection locked="0"/>
    </xf>
    <xf numFmtId="167" fontId="24" fillId="3" borderId="4" xfId="0" applyNumberFormat="1" applyFont="1" applyFill="1" applyBorder="1" applyAlignment="1" applyProtection="1">
      <alignment horizontal="center" vertical="center"/>
      <protection locked="0"/>
    </xf>
    <xf numFmtId="167" fontId="24" fillId="3" borderId="8" xfId="0" applyNumberFormat="1" applyFont="1" applyFill="1" applyBorder="1" applyAlignment="1" applyProtection="1">
      <alignment horizontal="center" vertical="center"/>
      <protection locked="0"/>
    </xf>
    <xf numFmtId="0" fontId="0" fillId="3" borderId="9"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8" xfId="0" applyFill="1" applyBorder="1" applyAlignment="1" applyProtection="1">
      <alignment horizontal="center"/>
      <protection locked="0"/>
    </xf>
  </cellXfs>
  <cellStyles count="3">
    <cellStyle name="Bad" xfId="2" builtinId="27"/>
    <cellStyle name="Comma" xfId="1" builtinId="3"/>
    <cellStyle name="Normal" xfId="0" builtinId="0"/>
  </cellStyles>
  <dxfs count="11">
    <dxf>
      <fill>
        <patternFill>
          <bgColor rgb="FFFF0000"/>
        </patternFill>
      </fill>
    </dxf>
    <dxf>
      <font>
        <color theme="0"/>
      </font>
    </dxf>
    <dxf>
      <fill>
        <patternFill>
          <bgColor rgb="FFFF0000"/>
        </patternFill>
      </fill>
    </dxf>
    <dxf>
      <fill>
        <patternFill>
          <bgColor rgb="FFFF0000"/>
        </patternFill>
      </fill>
    </dxf>
    <dxf>
      <fill>
        <patternFill>
          <bgColor rgb="FFFF0000"/>
        </patternFill>
      </fill>
    </dxf>
    <dxf>
      <fill>
        <patternFill>
          <bgColor theme="0"/>
        </patternFill>
      </fill>
    </dxf>
    <dxf>
      <font>
        <color theme="3" tint="0.79998168889431442"/>
      </font>
    </dxf>
    <dxf>
      <font>
        <color theme="0"/>
      </font>
    </dxf>
    <dxf>
      <fill>
        <patternFill>
          <bgColor rgb="FFFFFF00"/>
        </patternFill>
      </fill>
    </dxf>
    <dxf>
      <fill>
        <patternFill>
          <bgColor rgb="FFFFFF00"/>
        </patternFill>
      </fill>
    </dxf>
    <dxf>
      <fill>
        <patternFill>
          <bgColor rgb="FFFF0000"/>
        </patternFill>
      </fill>
    </dxf>
  </dxfs>
  <tableStyles count="0" defaultTableStyle="TableStyleMedium2" defaultPivotStyle="PivotStyleLight16"/>
  <colors>
    <mruColors>
      <color rgb="FFFFFFCC"/>
      <color rgb="FF0070B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28576</xdr:rowOff>
    </xdr:from>
    <xdr:to>
      <xdr:col>2</xdr:col>
      <xdr:colOff>1139825</xdr:colOff>
      <xdr:row>0</xdr:row>
      <xdr:rowOff>430880</xdr:rowOff>
    </xdr:to>
    <xdr:pic>
      <xdr:nvPicPr>
        <xdr:cNvPr id="9" name="Picture 8">
          <a:extLst>
            <a:ext uri="{FF2B5EF4-FFF2-40B4-BE49-F238E27FC236}">
              <a16:creationId xmlns:a16="http://schemas.microsoft.com/office/drawing/2014/main" id="{90BFF17F-848D-4217-B90A-8F96019A4430}"/>
            </a:ext>
          </a:extLst>
        </xdr:cNvPr>
        <xdr:cNvPicPr>
          <a:picLocks noChangeAspect="1"/>
        </xdr:cNvPicPr>
      </xdr:nvPicPr>
      <xdr:blipFill>
        <a:blip xmlns:r="http://schemas.openxmlformats.org/officeDocument/2006/relationships" r:embed="rId1"/>
        <a:stretch>
          <a:fillRect/>
        </a:stretch>
      </xdr:blipFill>
      <xdr:spPr>
        <a:xfrm>
          <a:off x="180976" y="28576"/>
          <a:ext cx="1571624" cy="405479"/>
        </a:xfrm>
        <a:prstGeom prst="rect">
          <a:avLst/>
        </a:prstGeom>
      </xdr:spPr>
    </xdr:pic>
    <xdr:clientData/>
  </xdr:twoCellAnchor>
  <xdr:twoCellAnchor>
    <xdr:from>
      <xdr:col>11</xdr:col>
      <xdr:colOff>19051</xdr:colOff>
      <xdr:row>16</xdr:row>
      <xdr:rowOff>276225</xdr:rowOff>
    </xdr:from>
    <xdr:to>
      <xdr:col>17</xdr:col>
      <xdr:colOff>19052</xdr:colOff>
      <xdr:row>59</xdr:row>
      <xdr:rowOff>76200</xdr:rowOff>
    </xdr:to>
    <xdr:sp macro="" textlink="">
      <xdr:nvSpPr>
        <xdr:cNvPr id="2" name="TextBox 1">
          <a:extLst>
            <a:ext uri="{FF2B5EF4-FFF2-40B4-BE49-F238E27FC236}">
              <a16:creationId xmlns:a16="http://schemas.microsoft.com/office/drawing/2014/main" id="{C82CF46C-A158-4E0A-8CF9-06581F43C3E9}"/>
            </a:ext>
          </a:extLst>
        </xdr:cNvPr>
        <xdr:cNvSpPr txBox="1"/>
      </xdr:nvSpPr>
      <xdr:spPr>
        <a:xfrm>
          <a:off x="10410826" y="4114800"/>
          <a:ext cx="3905251" cy="8534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Project</a:t>
          </a:r>
          <a:r>
            <a:rPr lang="sv-SE" sz="1100" b="1" baseline="0">
              <a:solidFill>
                <a:schemeClr val="dk1"/>
              </a:solidFill>
              <a:effectLst/>
              <a:latin typeface="+mn-lt"/>
              <a:ea typeface="+mn-ea"/>
              <a:cs typeface="+mn-cs"/>
            </a:rPr>
            <a:t> Management</a:t>
          </a:r>
        </a:p>
        <a:p>
          <a:pPr marL="0" marR="0" lvl="0" indent="0" defTabSz="914400" eaLnBrk="1" fontAlgn="auto" latinLnBrk="0" hangingPunct="1">
            <a:lnSpc>
              <a:spcPct val="100000"/>
            </a:lnSpc>
            <a:spcBef>
              <a:spcPts val="0"/>
            </a:spcBef>
            <a:spcAft>
              <a:spcPts val="0"/>
            </a:spcAft>
            <a:buClrTx/>
            <a:buSzTx/>
            <a:buFontTx/>
            <a:buNone/>
            <a:tabLst/>
            <a:defRPr/>
          </a:pPr>
          <a:r>
            <a:rPr lang="is-IS" sz="1000" b="0">
              <a:effectLst/>
            </a:rPr>
            <a:t>A</a:t>
          </a:r>
          <a:r>
            <a:rPr lang="is-IS" sz="1000" b="0" baseline="0">
              <a:effectLst/>
            </a:rPr>
            <a:t> fixed sum based on the number of active partners in the project that is being applied for. The project coordinator (the partner that is responsible for the application) receives 3000 € and each partner receives 1000 €. The maximum number of project partners that can receive funding is 7 partners, inclusive the project coordinator. This does not however exclude the possibility of having more partners in the project and each receiving less administrational support. </a:t>
          </a:r>
          <a:endParaRPr lang="is-IS" sz="1000" b="0">
            <a:effectLst/>
          </a:endParaRPr>
        </a:p>
        <a:p>
          <a:endParaRPr lang="en-GB" sz="1050" b="1"/>
        </a:p>
        <a:p>
          <a:r>
            <a:rPr lang="en-GB" sz="1050" b="1"/>
            <a:t>Travel</a:t>
          </a:r>
          <a:r>
            <a:rPr lang="en-GB" sz="1050" b="1" baseline="0"/>
            <a:t> &amp; subsistence</a:t>
          </a:r>
          <a:endParaRPr lang="en-GB" sz="1050" b="1"/>
        </a:p>
        <a:p>
          <a:r>
            <a:rPr lang="en-GB" sz="1000"/>
            <a:t>Please insert information</a:t>
          </a:r>
          <a:r>
            <a:rPr lang="en-GB" sz="1000" baseline="0"/>
            <a:t> and data in each row, in light yellow cells. Other cells are locked.</a:t>
          </a:r>
          <a:endParaRPr lang="en-GB" sz="1000"/>
        </a:p>
        <a:p>
          <a:endParaRPr lang="en-GB" sz="1000"/>
        </a:p>
        <a:p>
          <a:r>
            <a:rPr lang="en-GB" sz="1100" b="1" baseline="20000">
              <a:solidFill>
                <a:srgbClr val="FF0000"/>
              </a:solidFill>
              <a:effectLst/>
              <a:latin typeface="+mn-lt"/>
              <a:ea typeface="+mn-ea"/>
              <a:cs typeface="+mn-cs"/>
            </a:rPr>
            <a:t>2  </a:t>
          </a:r>
          <a:r>
            <a:rPr lang="en-GB" sz="1000" baseline="0">
              <a:solidFill>
                <a:schemeClr val="dk1"/>
              </a:solidFill>
              <a:latin typeface="+mn-lt"/>
              <a:ea typeface="+mn-ea"/>
              <a:cs typeface="+mn-cs"/>
            </a:rPr>
            <a:t>Purpose </a:t>
          </a:r>
          <a:r>
            <a:rPr lang="en-GB" sz="1000" baseline="0"/>
            <a:t>of travel:  With reference to the activities descripted in detail in the Espresso application, e.g. date and location of meetings/visits. Full description should not be repeated here. There has to be a connection between the activities described in Espresso and the proposed travel in this budget. </a:t>
          </a:r>
          <a:r>
            <a:rPr lang="en-GB" sz="1000"/>
            <a:t>Costs for </a:t>
          </a:r>
          <a:r>
            <a:rPr lang="en-GB" sz="1000">
              <a:solidFill>
                <a:srgbClr val="FF0000"/>
              </a:solidFill>
            </a:rPr>
            <a:t>domestic travel will not be approved if not clearly justified</a:t>
          </a:r>
          <a:r>
            <a:rPr lang="en-GB" sz="1000"/>
            <a:t> by indicating between which cities/town/locations the travel is and the estimated distance. Use the Erasmus+ distance calculator https://ec.europa.eu/programmes/erasmus-plus/resources/distance-calculator_en</a:t>
          </a:r>
        </a:p>
        <a:p>
          <a:endParaRPr lang="en-GB" sz="1000"/>
        </a:p>
        <a:p>
          <a:r>
            <a:rPr lang="en-GB" sz="1100" b="1" baseline="30000">
              <a:solidFill>
                <a:srgbClr val="FF0000"/>
              </a:solidFill>
              <a:effectLst/>
              <a:latin typeface="+mn-lt"/>
              <a:ea typeface="+mn-ea"/>
              <a:cs typeface="+mn-cs"/>
            </a:rPr>
            <a:t>3</a:t>
          </a:r>
          <a:r>
            <a:rPr lang="en-GB" sz="1100" b="1" baseline="20000">
              <a:solidFill>
                <a:schemeClr val="dk1"/>
              </a:solidFill>
              <a:effectLst/>
              <a:latin typeface="+mn-lt"/>
              <a:ea typeface="+mn-ea"/>
              <a:cs typeface="+mn-cs"/>
            </a:rPr>
            <a:t>  </a:t>
          </a:r>
          <a:r>
            <a:rPr lang="en-GB" sz="1000"/>
            <a:t>Please note</a:t>
          </a:r>
          <a:r>
            <a:rPr lang="en-GB" sz="1000" baseline="0"/>
            <a:t> there are three types of travelling participants, for which unit costs are calculated:</a:t>
          </a:r>
        </a:p>
        <a:p>
          <a:pPr marL="228600" indent="-228600">
            <a:buFont typeface="+mj-lt"/>
            <a:buAutoNum type="arabicPeriod"/>
          </a:pPr>
          <a:r>
            <a:rPr lang="en-GB" sz="1000" baseline="0"/>
            <a:t>International travelers</a:t>
          </a:r>
        </a:p>
        <a:p>
          <a:pPr marL="228600" indent="-228600">
            <a:buFont typeface="+mj-lt"/>
            <a:buAutoNum type="arabicPeriod"/>
          </a:pPr>
          <a:r>
            <a:rPr lang="en-GB" sz="1000" baseline="0"/>
            <a:t>International travelers that also need to travel domestically (</a:t>
          </a:r>
          <a:r>
            <a:rPr lang="en-GB" sz="1000" baseline="0">
              <a:solidFill>
                <a:srgbClr val="FF0000"/>
              </a:solidFill>
            </a:rPr>
            <a:t>more than 500 km</a:t>
          </a:r>
          <a:r>
            <a:rPr lang="en-GB" sz="1000" baseline="0"/>
            <a:t> round trip domestically in home and/or host country)</a:t>
          </a:r>
        </a:p>
        <a:p>
          <a:pPr marL="228600" indent="-228600">
            <a:buFont typeface="+mj-lt"/>
            <a:buAutoNum type="arabicPeriod"/>
          </a:pPr>
          <a:r>
            <a:rPr lang="en-GB" sz="1000" baseline="0"/>
            <a:t>Domestic travelers, participants from partner institution(s) in the same country as the hosting institution </a:t>
          </a:r>
          <a:r>
            <a:rPr lang="en-GB" sz="1000" baseline="0">
              <a:solidFill>
                <a:schemeClr val="dk1"/>
              </a:solidFill>
              <a:effectLst/>
              <a:latin typeface="+mn-lt"/>
              <a:ea typeface="+mn-ea"/>
              <a:cs typeface="+mn-cs"/>
            </a:rPr>
            <a:t>that </a:t>
          </a:r>
          <a:r>
            <a:rPr lang="en-GB" sz="1000" baseline="0">
              <a:solidFill>
                <a:srgbClr val="FF0000"/>
              </a:solidFill>
              <a:effectLst/>
              <a:latin typeface="+mn-lt"/>
              <a:ea typeface="+mn-ea"/>
              <a:cs typeface="+mn-cs"/>
            </a:rPr>
            <a:t>need</a:t>
          </a:r>
          <a:r>
            <a:rPr lang="en-GB" sz="1000" baseline="0">
              <a:solidFill>
                <a:schemeClr val="dk1"/>
              </a:solidFill>
              <a:effectLst/>
              <a:latin typeface="+mn-lt"/>
              <a:ea typeface="+mn-ea"/>
              <a:cs typeface="+mn-cs"/>
            </a:rPr>
            <a:t> </a:t>
          </a:r>
          <a:r>
            <a:rPr lang="en-GB" sz="1000" baseline="0">
              <a:solidFill>
                <a:srgbClr val="FF0000"/>
              </a:solidFill>
              <a:effectLst/>
              <a:latin typeface="+mn-lt"/>
              <a:ea typeface="+mn-ea"/>
              <a:cs typeface="+mn-cs"/>
            </a:rPr>
            <a:t>subsistance and travel support</a:t>
          </a:r>
          <a:r>
            <a:rPr lang="en-GB" sz="1000" baseline="0"/>
            <a:t>. </a:t>
          </a:r>
        </a:p>
        <a:p>
          <a:pPr marL="0" indent="0">
            <a:buFontTx/>
            <a:buNone/>
          </a:pPr>
          <a:endParaRPr lang="en-GB" sz="1000" baseline="0">
            <a:solidFill>
              <a:schemeClr val="tx1"/>
            </a:solidFill>
          </a:endParaRPr>
        </a:p>
        <a:p>
          <a:pPr marL="0" indent="0">
            <a:buFontTx/>
            <a:buNone/>
          </a:pPr>
          <a:r>
            <a:rPr lang="en-GB" sz="1000" baseline="0">
              <a:solidFill>
                <a:schemeClr val="tx1"/>
              </a:solidFill>
            </a:rPr>
            <a:t>Other participants can be indicated for information but no costs are calculated for their participation.</a:t>
          </a:r>
        </a:p>
        <a:p>
          <a:pPr marL="0" indent="0">
            <a:buFontTx/>
            <a:buNone/>
          </a:pPr>
          <a:endParaRPr lang="en-GB" sz="1000" baseline="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prstClr val="black"/>
              </a:solidFill>
              <a:effectLst/>
              <a:uLnTx/>
              <a:uFillTx/>
              <a:latin typeface="+mn-lt"/>
              <a:ea typeface="+mn-ea"/>
              <a:cs typeface="+mn-cs"/>
            </a:rPr>
            <a:t>Project or network activities</a:t>
          </a:r>
          <a:endParaRPr lang="en-GB" sz="1000" baseline="0">
            <a:solidFill>
              <a:schemeClr val="tx1"/>
            </a:solidFill>
          </a:endParaRPr>
        </a:p>
        <a:p>
          <a:pPr marL="0" indent="0">
            <a:buFontTx/>
            <a:buNone/>
          </a:pPr>
          <a:endParaRPr lang="en-GB" sz="1000" baseline="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baseline="30000">
              <a:solidFill>
                <a:srgbClr val="FF0000"/>
              </a:solidFill>
              <a:effectLst/>
              <a:latin typeface="+mn-lt"/>
              <a:ea typeface="+mn-ea"/>
              <a:cs typeface="+mn-cs"/>
            </a:rPr>
            <a:t>4</a:t>
          </a:r>
          <a:r>
            <a:rPr lang="en-GB" sz="1100" b="1" baseline="0">
              <a:solidFill>
                <a:schemeClr val="dk1"/>
              </a:solidFill>
              <a:effectLst/>
              <a:latin typeface="+mn-lt"/>
              <a:ea typeface="+mn-ea"/>
              <a:cs typeface="+mn-cs"/>
            </a:rPr>
            <a:t> </a:t>
          </a:r>
          <a:r>
            <a:rPr lang="sv-SE" sz="1000" baseline="0">
              <a:solidFill>
                <a:schemeClr val="dk1"/>
              </a:solidFill>
              <a:effectLst/>
              <a:latin typeface="+mn-lt"/>
              <a:ea typeface="+mn-ea"/>
              <a:cs typeface="+mn-cs"/>
            </a:rPr>
            <a:t>Grant may cover rent of premises, support for dissemination, producation, publication of materials, translation, catering, costs for website, external experts, gest lecturers, etc. </a:t>
          </a:r>
        </a:p>
        <a:p>
          <a:pPr marL="0" marR="0" lvl="0" indent="0" defTabSz="914400" eaLnBrk="1" fontAlgn="auto" latinLnBrk="0" hangingPunct="1">
            <a:lnSpc>
              <a:spcPct val="100000"/>
            </a:lnSpc>
            <a:spcBef>
              <a:spcPts val="0"/>
            </a:spcBef>
            <a:spcAft>
              <a:spcPts val="0"/>
            </a:spcAft>
            <a:buClrTx/>
            <a:buSzTx/>
            <a:buFontTx/>
            <a:buNone/>
            <a:tabLst/>
            <a:defRPr/>
          </a:pPr>
          <a:endParaRPr lang="sv-SE" sz="10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Extraordinary project support, if justified: </a:t>
          </a:r>
          <a:endParaRPr lang="is-IS" sz="1000">
            <a:effectLst/>
          </a:endParaRPr>
        </a:p>
        <a:p>
          <a:pPr marL="0" indent="0">
            <a:buFontTx/>
            <a:buNone/>
          </a:pPr>
          <a:endParaRPr lang="en-GB" sz="1000" baseline="0">
            <a:solidFill>
              <a:schemeClr val="tx1"/>
            </a:solidFill>
          </a:endParaRPr>
        </a:p>
        <a:p>
          <a:r>
            <a:rPr lang="en-GB" sz="1100" b="1" baseline="30000">
              <a:solidFill>
                <a:srgbClr val="FF0000"/>
              </a:solidFill>
              <a:effectLst/>
              <a:latin typeface="+mn-lt"/>
              <a:ea typeface="+mn-ea"/>
              <a:cs typeface="+mn-cs"/>
            </a:rPr>
            <a:t>5</a:t>
          </a:r>
          <a:r>
            <a:rPr lang="en-GB" sz="1100" b="1" baseline="0">
              <a:solidFill>
                <a:srgbClr val="FF0000"/>
              </a:solidFill>
              <a:effectLst/>
              <a:latin typeface="+mn-lt"/>
              <a:ea typeface="+mn-ea"/>
              <a:cs typeface="+mn-cs"/>
            </a:rPr>
            <a:t> </a:t>
          </a:r>
          <a:r>
            <a:rPr lang="en-US" sz="1000">
              <a:solidFill>
                <a:schemeClr val="dk1"/>
              </a:solidFill>
              <a:effectLst/>
              <a:latin typeface="+mn-lt"/>
              <a:ea typeface="+mn-ea"/>
              <a:cs typeface="+mn-cs"/>
            </a:rPr>
            <a:t>This will be a new grant only for the exceptional cases. It is intended for a) extraordinary projects which are extensive, research-based and/or labor intensive, and b) special needs in connection with disabled participants. These projects may apply for extraordinary, organizational support beyond the fixed rates. If applying for such support, the need must be explained and justified. </a:t>
          </a:r>
          <a:endParaRPr lang="is-IS" sz="1000">
            <a:solidFill>
              <a:schemeClr val="dk1"/>
            </a:solidFill>
            <a:effectLst/>
            <a:latin typeface="+mn-lt"/>
            <a:ea typeface="+mn-ea"/>
            <a:cs typeface="+mn-cs"/>
          </a:endParaRPr>
        </a:p>
        <a:p>
          <a:r>
            <a:rPr lang="en-US" sz="1000">
              <a:solidFill>
                <a:schemeClr val="dk1"/>
              </a:solidFill>
              <a:effectLst/>
              <a:latin typeface="+mn-lt"/>
              <a:ea typeface="+mn-ea"/>
              <a:cs typeface="+mn-cs"/>
            </a:rPr>
            <a:t> </a:t>
          </a:r>
          <a:endParaRPr lang="is-IS" sz="1000">
            <a:solidFill>
              <a:schemeClr val="dk1"/>
            </a:solidFill>
            <a:effectLst/>
            <a:latin typeface="+mn-lt"/>
            <a:ea typeface="+mn-ea"/>
            <a:cs typeface="+mn-cs"/>
          </a:endParaRPr>
        </a:p>
        <a:p>
          <a:r>
            <a:rPr lang="en-US" sz="1000">
              <a:solidFill>
                <a:schemeClr val="dk1"/>
              </a:solidFill>
              <a:effectLst/>
              <a:latin typeface="+mn-lt"/>
              <a:ea typeface="+mn-ea"/>
              <a:cs typeface="+mn-cs"/>
            </a:rPr>
            <a:t>Note: Support for disabled participants may also be applied for after the application deadline. </a:t>
          </a:r>
          <a:endParaRPr lang="is-IS" sz="1000">
            <a:solidFill>
              <a:schemeClr val="dk1"/>
            </a:solidFill>
            <a:effectLst/>
            <a:latin typeface="+mn-lt"/>
            <a:ea typeface="+mn-ea"/>
            <a:cs typeface="+mn-cs"/>
          </a:endParaRPr>
        </a:p>
        <a:p>
          <a:pPr marL="0" indent="0">
            <a:buFontTx/>
            <a:buNone/>
          </a:pPr>
          <a:endParaRPr lang="en-GB" sz="1000" baseline="0">
            <a:solidFill>
              <a:srgbClr val="FF0000"/>
            </a:solidFill>
          </a:endParaRPr>
        </a:p>
      </xdr:txBody>
    </xdr:sp>
    <xdr:clientData fPrintsWithSheet="0"/>
  </xdr:twoCellAnchor>
  <xdr:twoCellAnchor>
    <xdr:from>
      <xdr:col>11</xdr:col>
      <xdr:colOff>19050</xdr:colOff>
      <xdr:row>5</xdr:row>
      <xdr:rowOff>9525</xdr:rowOff>
    </xdr:from>
    <xdr:to>
      <xdr:col>17</xdr:col>
      <xdr:colOff>6902</xdr:colOff>
      <xdr:row>16</xdr:row>
      <xdr:rowOff>142876</xdr:rowOff>
    </xdr:to>
    <xdr:sp macro="" textlink="">
      <xdr:nvSpPr>
        <xdr:cNvPr id="4" name="TextBox 3">
          <a:extLst>
            <a:ext uri="{FF2B5EF4-FFF2-40B4-BE49-F238E27FC236}">
              <a16:creationId xmlns:a16="http://schemas.microsoft.com/office/drawing/2014/main" id="{F8214E7A-3CB2-40F2-AB1B-772B6D1DEAE4}"/>
            </a:ext>
          </a:extLst>
        </xdr:cNvPr>
        <xdr:cNvSpPr txBox="1"/>
      </xdr:nvSpPr>
      <xdr:spPr>
        <a:xfrm>
          <a:off x="10410825" y="1495425"/>
          <a:ext cx="3893102" cy="2486026"/>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t>Please insert information</a:t>
          </a:r>
          <a:r>
            <a:rPr lang="en-GB" sz="1000" baseline="0"/>
            <a:t> and data in yellow cells. Other cells are locked.</a:t>
          </a:r>
        </a:p>
        <a:p>
          <a:endParaRPr lang="en-GB" sz="1000"/>
        </a:p>
        <a:p>
          <a:r>
            <a:rPr lang="en-GB" sz="1000"/>
            <a:t>Unit</a:t>
          </a:r>
          <a:r>
            <a:rPr lang="en-GB" sz="1000" baseline="0"/>
            <a:t> rates are on the sheet: Unit costs</a:t>
          </a:r>
        </a:p>
        <a:p>
          <a:endParaRPr lang="en-GB" sz="1000" baseline="0">
            <a:solidFill>
              <a:srgbClr val="FF0000"/>
            </a:solidFill>
          </a:endParaRPr>
        </a:p>
        <a:p>
          <a:r>
            <a:rPr lang="en-GB" sz="1000">
              <a:solidFill>
                <a:sysClr val="windowText" lastClr="000000"/>
              </a:solidFill>
            </a:rPr>
            <a:t>The division into Project Management, Travel &amp; subsistence,</a:t>
          </a:r>
          <a:r>
            <a:rPr lang="en-GB" sz="1000" baseline="0">
              <a:solidFill>
                <a:sysClr val="windowText" lastClr="000000"/>
              </a:solidFill>
            </a:rPr>
            <a:t> Project or networks activities and Extraordinary Project Support </a:t>
          </a:r>
          <a:r>
            <a:rPr lang="en-GB" sz="1000">
              <a:solidFill>
                <a:sysClr val="windowText" lastClr="000000"/>
              </a:solidFill>
            </a:rPr>
            <a:t>should be used in the Espresso application.</a:t>
          </a:r>
        </a:p>
        <a:p>
          <a:r>
            <a:rPr lang="en-GB" sz="1100" b="1" baseline="20000">
              <a:solidFill>
                <a:srgbClr val="FF0000"/>
              </a:solidFill>
            </a:rPr>
            <a:t>1 </a:t>
          </a:r>
          <a:r>
            <a:rPr lang="en-GB" sz="1000" b="1">
              <a:solidFill>
                <a:sysClr val="windowText" lastClr="000000"/>
              </a:solidFill>
            </a:rPr>
            <a:t>The used/applied amounts in Espresso </a:t>
          </a:r>
          <a:r>
            <a:rPr lang="en-GB" sz="1000" b="0">
              <a:solidFill>
                <a:sysClr val="windowText" lastClr="000000"/>
              </a:solidFill>
            </a:rPr>
            <a:t>should in most cases be identical, as instructed in Espresso and the handbook, but they </a:t>
          </a:r>
          <a:r>
            <a:rPr lang="en-GB" sz="1000" b="1">
              <a:solidFill>
                <a:sysClr val="windowText" lastClr="000000"/>
              </a:solidFill>
            </a:rPr>
            <a:t>may be lower</a:t>
          </a:r>
          <a:r>
            <a:rPr lang="en-GB" sz="1000" b="0">
              <a:solidFill>
                <a:sysClr val="windowText" lastClr="000000"/>
              </a:solidFill>
            </a:rPr>
            <a:t> if preferred by the applicant. In any case, the applied amounts in Espresso must not be higher than the calculated amount in the budget model. </a:t>
          </a:r>
        </a:p>
        <a:p>
          <a:endParaRPr lang="en-GB" sz="1000">
            <a:solidFill>
              <a:sysClr val="windowText" lastClr="000000"/>
            </a:solidFil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63100-ACBE-4729-AC75-060701213025}">
  <sheetPr>
    <pageSetUpPr fitToPage="1"/>
  </sheetPr>
  <dimension ref="B1:S127"/>
  <sheetViews>
    <sheetView showGridLines="0" tabSelected="1" zoomScaleNormal="100" zoomScaleSheetLayoutView="100" workbookViewId="0">
      <selection activeCell="H18" sqref="H18"/>
    </sheetView>
  </sheetViews>
  <sheetFormatPr defaultColWidth="9.1796875" defaultRowHeight="14.5" x14ac:dyDescent="0.35"/>
  <cols>
    <col min="1" max="1" width="4.453125" customWidth="1"/>
    <col min="2" max="2" width="7.26953125" customWidth="1"/>
    <col min="3" max="3" width="52.26953125" customWidth="1"/>
    <col min="4" max="4" width="12.7265625" customWidth="1"/>
    <col min="5" max="5" width="11.7265625" customWidth="1"/>
    <col min="6" max="7" width="8.81640625" customWidth="1"/>
    <col min="8" max="10" width="11.1796875" customWidth="1"/>
    <col min="17" max="17" width="10.1796875" customWidth="1"/>
  </cols>
  <sheetData>
    <row r="1" spans="2:17" ht="45" customHeight="1" x14ac:dyDescent="0.35">
      <c r="C1" s="60" t="s">
        <v>0</v>
      </c>
      <c r="D1" s="60"/>
      <c r="E1" s="60"/>
      <c r="F1" s="60"/>
      <c r="G1" s="60"/>
      <c r="H1" s="60"/>
      <c r="I1" s="60"/>
      <c r="J1" s="60"/>
    </row>
    <row r="2" spans="2:17" x14ac:dyDescent="0.35">
      <c r="L2" s="58" t="s">
        <v>1</v>
      </c>
      <c r="M2" s="58"/>
      <c r="N2" s="58"/>
      <c r="O2" s="58"/>
      <c r="P2" s="58"/>
      <c r="Q2" s="58"/>
    </row>
    <row r="3" spans="2:17" ht="15.5" x14ac:dyDescent="0.35">
      <c r="B3" s="57" t="s">
        <v>2</v>
      </c>
      <c r="C3" s="57"/>
      <c r="D3" s="57"/>
      <c r="E3" s="57"/>
      <c r="F3" s="57"/>
      <c r="G3" s="57"/>
      <c r="H3" s="57"/>
      <c r="I3" s="57"/>
      <c r="J3" s="57"/>
      <c r="K3" s="17"/>
      <c r="L3" s="59" t="s">
        <v>3</v>
      </c>
      <c r="M3" s="59"/>
      <c r="N3" s="59"/>
      <c r="O3" s="59"/>
      <c r="P3" s="59"/>
      <c r="Q3" s="59"/>
    </row>
    <row r="4" spans="2:17" ht="15.5" x14ac:dyDescent="0.35">
      <c r="B4" s="17"/>
      <c r="C4" s="17"/>
      <c r="D4" s="17"/>
      <c r="E4" s="17"/>
      <c r="I4" s="17"/>
      <c r="L4" s="64" t="s">
        <v>4</v>
      </c>
      <c r="M4" s="64"/>
      <c r="N4" s="64"/>
      <c r="O4" s="64"/>
      <c r="P4" s="64"/>
      <c r="Q4" s="64"/>
    </row>
    <row r="5" spans="2:17" ht="26.25" customHeight="1" thickBot="1" x14ac:dyDescent="0.4">
      <c r="C5" s="18" t="s">
        <v>5</v>
      </c>
      <c r="D5" s="19"/>
      <c r="E5" s="19"/>
      <c r="I5" s="19"/>
    </row>
    <row r="6" spans="2:17" ht="15" customHeight="1" x14ac:dyDescent="0.35">
      <c r="C6" s="20" t="s">
        <v>6</v>
      </c>
      <c r="D6" s="62"/>
      <c r="E6" s="62"/>
      <c r="F6" s="62"/>
      <c r="G6" s="62"/>
      <c r="H6" s="21" t="s">
        <v>7</v>
      </c>
      <c r="I6" s="10"/>
    </row>
    <row r="7" spans="2:17" ht="15" customHeight="1" x14ac:dyDescent="0.35">
      <c r="C7" s="22" t="s">
        <v>8</v>
      </c>
      <c r="D7" s="63" t="s">
        <v>9</v>
      </c>
      <c r="E7" s="63"/>
      <c r="F7" s="63"/>
      <c r="G7" s="63"/>
      <c r="H7" s="21" t="s">
        <v>10</v>
      </c>
      <c r="I7" s="10"/>
    </row>
    <row r="8" spans="2:17" ht="23.25" customHeight="1" x14ac:dyDescent="0.35">
      <c r="C8" s="44"/>
      <c r="D8" s="23"/>
      <c r="E8" s="24"/>
      <c r="G8" s="1"/>
      <c r="H8" s="25"/>
    </row>
    <row r="9" spans="2:17" ht="18.5" x14ac:dyDescent="0.45">
      <c r="C9" s="61" t="s">
        <v>11</v>
      </c>
      <c r="D9" s="61"/>
    </row>
    <row r="10" spans="2:17" ht="15.75" customHeight="1" x14ac:dyDescent="0.35">
      <c r="C10" s="53" t="s">
        <v>12</v>
      </c>
      <c r="D10" s="53"/>
      <c r="E10" s="53"/>
      <c r="F10" s="53"/>
      <c r="G10" s="53"/>
      <c r="H10" s="53"/>
      <c r="I10" s="53"/>
    </row>
    <row r="11" spans="2:17" x14ac:dyDescent="0.35">
      <c r="C11" s="26" t="s">
        <v>13</v>
      </c>
      <c r="D11" s="27" t="str">
        <f>IF(ISNUMBER(D7),IF(D7&gt;0,'Unit costs'!C5+('Unit costs'!C6*(Activity!D7-1)),0),IF(D7="7 or more",'Unit costs'!C5+'Unit costs'!C6*6,"0 €"))</f>
        <v>0 €</v>
      </c>
    </row>
    <row r="12" spans="2:17" x14ac:dyDescent="0.35">
      <c r="C12" s="26" t="s">
        <v>14</v>
      </c>
      <c r="D12" s="27">
        <f>SUM(H18:J42)</f>
        <v>0</v>
      </c>
    </row>
    <row r="13" spans="2:17" x14ac:dyDescent="0.35">
      <c r="C13" s="26" t="s">
        <v>15</v>
      </c>
      <c r="D13" s="27">
        <f>SUM(H45:J69)</f>
        <v>0</v>
      </c>
    </row>
    <row r="14" spans="2:17" x14ac:dyDescent="0.35">
      <c r="C14" s="26" t="s">
        <v>16</v>
      </c>
      <c r="D14" s="50">
        <f>SUM(H72:J96)</f>
        <v>0</v>
      </c>
    </row>
    <row r="15" spans="2:17" ht="21.75" customHeight="1" thickBot="1" x14ac:dyDescent="0.4">
      <c r="C15" s="28" t="s">
        <v>17</v>
      </c>
      <c r="D15" s="29">
        <f>SUM(D11:D14)</f>
        <v>0</v>
      </c>
    </row>
    <row r="16" spans="2:17" ht="19" thickBot="1" x14ac:dyDescent="0.4">
      <c r="C16" s="43" t="s">
        <v>18</v>
      </c>
      <c r="D16" s="51"/>
      <c r="H16" s="30">
        <f>SUM(H18:H42)</f>
        <v>0</v>
      </c>
      <c r="I16" s="30">
        <f t="shared" ref="I16:J16" si="0">SUM(I18:I42)</f>
        <v>0</v>
      </c>
      <c r="J16" s="30">
        <f t="shared" si="0"/>
        <v>0</v>
      </c>
    </row>
    <row r="17" spans="2:19" s="31" customFormat="1" ht="49.5" customHeight="1" x14ac:dyDescent="0.35">
      <c r="B17" s="32" t="s">
        <v>19</v>
      </c>
      <c r="C17" s="33" t="s">
        <v>20</v>
      </c>
      <c r="D17" s="33" t="s">
        <v>21</v>
      </c>
      <c r="E17" s="33" t="s">
        <v>22</v>
      </c>
      <c r="F17" s="33" t="s">
        <v>23</v>
      </c>
      <c r="G17" s="33" t="s">
        <v>24</v>
      </c>
      <c r="H17" s="34" t="s">
        <v>25</v>
      </c>
      <c r="I17" s="35" t="s">
        <v>26</v>
      </c>
      <c r="J17" s="36" t="s">
        <v>27</v>
      </c>
      <c r="M17"/>
      <c r="O17"/>
      <c r="Q17"/>
      <c r="S17"/>
    </row>
    <row r="18" spans="2:19" x14ac:dyDescent="0.35">
      <c r="B18" s="37">
        <v>1</v>
      </c>
      <c r="C18" s="14"/>
      <c r="D18" s="15"/>
      <c r="E18" s="15"/>
      <c r="F18" s="15"/>
      <c r="G18" s="15"/>
      <c r="H18" s="38">
        <f>IFERROR(G18*IF(D18&lt;&gt;E18,(IF(VLOOKUP(D18,'Unit costs'!$B$11:$C$21,2,FALSE)&gt;=VLOOKUP(E18,'Unit costs'!$B$11:$C$21,2,FALSE),VLOOKUP(D18,'Unit costs'!$B$11:$C$21,2,FALSE),VLOOKUP(E18,'Unit costs'!$B$11:$C$21,2,FALSE))),0)," ")</f>
        <v>0</v>
      </c>
      <c r="I18" s="38">
        <f>IF(D18=E18,0,G18*IF($F18='Unit costs'!$B$24,'Unit costs'!$C$24,'Unit costs'!$C$25))</f>
        <v>0</v>
      </c>
      <c r="J18" s="38">
        <f>IF(D18=E18,G18*IF($F18='Unit costs'!$B$24,'Unit costs'!$C$30,'Unit costs'!$C$25),0)</f>
        <v>0</v>
      </c>
    </row>
    <row r="19" spans="2:19" x14ac:dyDescent="0.35">
      <c r="B19" s="37">
        <v>2</v>
      </c>
      <c r="C19" s="14"/>
      <c r="D19" s="15"/>
      <c r="E19" s="15"/>
      <c r="F19" s="15"/>
      <c r="G19" s="15"/>
      <c r="H19" s="38">
        <f>IFERROR(G19*IF(D19&lt;&gt;E19,(IF(VLOOKUP(D19,'Unit costs'!$B$11:$C$21,2,FALSE)&gt;=VLOOKUP(E19,'Unit costs'!$B$11:$C$21,2,FALSE),VLOOKUP(D19,'Unit costs'!$B$11:$C$21,2,FALSE),VLOOKUP(E19,'Unit costs'!$B$11:$C$21,2,FALSE))),0)," ")</f>
        <v>0</v>
      </c>
      <c r="I19" s="38">
        <f>IF(D19=E19,0,G19*IF($F19='Unit costs'!$B$24,'Unit costs'!$C$24,'Unit costs'!$C$25))</f>
        <v>0</v>
      </c>
      <c r="J19" s="38">
        <f>IF(D19=E19,G19*IF($F19='Unit costs'!$B$24,'Unit costs'!$C$30,'Unit costs'!$C$25),0)</f>
        <v>0</v>
      </c>
    </row>
    <row r="20" spans="2:19" x14ac:dyDescent="0.35">
      <c r="B20" s="37">
        <v>3</v>
      </c>
      <c r="C20" s="14"/>
      <c r="D20" s="15"/>
      <c r="E20" s="15"/>
      <c r="F20" s="15"/>
      <c r="G20" s="15"/>
      <c r="H20" s="38">
        <f>IFERROR(G20*IF(D20&lt;&gt;E20,(IF(VLOOKUP(D20,'Unit costs'!$B$11:$C$21,2,FALSE)&gt;=VLOOKUP(E20,'Unit costs'!$B$11:$C$21,2,FALSE),VLOOKUP(D20,'Unit costs'!$B$11:$C$21,2,FALSE),VLOOKUP(E20,'Unit costs'!$B$11:$C$21,2,FALSE))),0)," ")</f>
        <v>0</v>
      </c>
      <c r="I20" s="38">
        <f>IF(D20=E20,0,G20*IF($F20='Unit costs'!$B$24,'Unit costs'!$C$24,'Unit costs'!$C$25))</f>
        <v>0</v>
      </c>
      <c r="J20" s="38">
        <f>IF(D20=E20,G20*IF($F20='Unit costs'!$B$24,'Unit costs'!$C$30,'Unit costs'!$C$25),0)</f>
        <v>0</v>
      </c>
    </row>
    <row r="21" spans="2:19" x14ac:dyDescent="0.35">
      <c r="B21" s="37">
        <v>4</v>
      </c>
      <c r="C21" s="14"/>
      <c r="D21" s="15"/>
      <c r="E21" s="15"/>
      <c r="F21" s="15"/>
      <c r="G21" s="15"/>
      <c r="H21" s="38">
        <f>IFERROR(G21*IF(D21&lt;&gt;E21,(IF(VLOOKUP(D21,'Unit costs'!$B$11:$C$21,2,FALSE)&gt;=VLOOKUP(E21,'Unit costs'!$B$11:$C$21,2,FALSE),VLOOKUP(D21,'Unit costs'!$B$11:$C$21,2,FALSE),VLOOKUP(E21,'Unit costs'!$B$11:$C$21,2,FALSE))),0)," ")</f>
        <v>0</v>
      </c>
      <c r="I21" s="38">
        <f>IF(D21=E21,0,G21*IF($F21='Unit costs'!$B$24,'Unit costs'!$C$24,'Unit costs'!$C$25))</f>
        <v>0</v>
      </c>
      <c r="J21" s="38">
        <f>IF(D21=E21,G21*IF($F21='Unit costs'!$B$24,'Unit costs'!$C$30,'Unit costs'!$C$25),0)</f>
        <v>0</v>
      </c>
    </row>
    <row r="22" spans="2:19" x14ac:dyDescent="0.35">
      <c r="B22" s="37">
        <v>5</v>
      </c>
      <c r="C22" s="14"/>
      <c r="D22" s="15"/>
      <c r="E22" s="15"/>
      <c r="F22" s="15"/>
      <c r="G22" s="15"/>
      <c r="H22" s="38">
        <f>IFERROR(G22*IF(D22&lt;&gt;E22,(IF(VLOOKUP(D22,'Unit costs'!$B$11:$C$21,2,FALSE)&gt;=VLOOKUP(E22,'Unit costs'!$B$11:$C$21,2,FALSE),VLOOKUP(D22,'Unit costs'!$B$11:$C$21,2,FALSE),VLOOKUP(E22,'Unit costs'!$B$11:$C$21,2,FALSE))),0)," ")</f>
        <v>0</v>
      </c>
      <c r="I22" s="38">
        <f>IF(D22=E22,0,G22*IF($F22='Unit costs'!$B$24,'Unit costs'!$C$24,'Unit costs'!$C$25))</f>
        <v>0</v>
      </c>
      <c r="J22" s="38">
        <f>IF(D22=E22,G22*IF($F22='Unit costs'!$B$24,'Unit costs'!$C$30,'Unit costs'!$C$25),0)</f>
        <v>0</v>
      </c>
    </row>
    <row r="23" spans="2:19" x14ac:dyDescent="0.35">
      <c r="B23" s="37">
        <v>6</v>
      </c>
      <c r="C23" s="14"/>
      <c r="D23" s="15"/>
      <c r="E23" s="15"/>
      <c r="F23" s="15"/>
      <c r="G23" s="15"/>
      <c r="H23" s="38">
        <f>IFERROR(G23*IF(D23&lt;&gt;E23,(IF(VLOOKUP(D23,'Unit costs'!$B$11:$C$21,2,FALSE)&gt;=VLOOKUP(E23,'Unit costs'!$B$11:$C$21,2,FALSE),VLOOKUP(D23,'Unit costs'!$B$11:$C$21,2,FALSE),VLOOKUP(E23,'Unit costs'!$B$11:$C$21,2,FALSE))),0)," ")</f>
        <v>0</v>
      </c>
      <c r="I23" s="38">
        <f>IF(D23=E23,0,G23*IF($F23='Unit costs'!$B$24,'Unit costs'!$C$24,'Unit costs'!$C$25))</f>
        <v>0</v>
      </c>
      <c r="J23" s="38">
        <f>IF(D23=E23,G23*IF($F23='Unit costs'!$B$24,'Unit costs'!$C$30,'Unit costs'!$C$25),0)</f>
        <v>0</v>
      </c>
    </row>
    <row r="24" spans="2:19" x14ac:dyDescent="0.35">
      <c r="B24" s="37">
        <v>7</v>
      </c>
      <c r="C24" s="14"/>
      <c r="D24" s="15"/>
      <c r="E24" s="15"/>
      <c r="F24" s="15"/>
      <c r="G24" s="15"/>
      <c r="H24" s="38">
        <f>IFERROR(G24*IF(D24&lt;&gt;E24,(IF(VLOOKUP(D24,'Unit costs'!$B$11:$C$21,2,FALSE)&gt;=VLOOKUP(E24,'Unit costs'!$B$11:$C$21,2,FALSE),VLOOKUP(D24,'Unit costs'!$B$11:$C$21,2,FALSE),VLOOKUP(E24,'Unit costs'!$B$11:$C$21,2,FALSE))),0)," ")</f>
        <v>0</v>
      </c>
      <c r="I24" s="38">
        <f>IF(D24=E24,0,G24*IF($F24='Unit costs'!$B$24,'Unit costs'!$C$24,'Unit costs'!$C$25))</f>
        <v>0</v>
      </c>
      <c r="J24" s="38">
        <f>IF(D24=E24,G24*IF($F24='Unit costs'!$B$24,'Unit costs'!$C$30,'Unit costs'!$C$25),0)</f>
        <v>0</v>
      </c>
    </row>
    <row r="25" spans="2:19" x14ac:dyDescent="0.35">
      <c r="B25" s="37">
        <v>8</v>
      </c>
      <c r="C25" s="14"/>
      <c r="D25" s="15"/>
      <c r="E25" s="15"/>
      <c r="F25" s="15"/>
      <c r="G25" s="15"/>
      <c r="H25" s="38">
        <f>IFERROR(G25*IF(D25&lt;&gt;E25,(IF(VLOOKUP(D25,'Unit costs'!$B$11:$C$21,2,FALSE)&gt;=VLOOKUP(E25,'Unit costs'!$B$11:$C$21,2,FALSE),VLOOKUP(D25,'Unit costs'!$B$11:$C$21,2,FALSE),VLOOKUP(E25,'Unit costs'!$B$11:$C$21,2,FALSE))),0)," ")</f>
        <v>0</v>
      </c>
      <c r="I25" s="38">
        <f>IF(D25=E25,0,G25*IF($F25='Unit costs'!$B$24,'Unit costs'!$C$24,'Unit costs'!$C$25))</f>
        <v>0</v>
      </c>
      <c r="J25" s="38">
        <f>IF(D25=E25,G25*IF($F25='Unit costs'!$B$24,'Unit costs'!$C$30,'Unit costs'!$C$25),0)</f>
        <v>0</v>
      </c>
    </row>
    <row r="26" spans="2:19" x14ac:dyDescent="0.35">
      <c r="B26" s="37">
        <v>9</v>
      </c>
      <c r="C26" s="14"/>
      <c r="D26" s="15"/>
      <c r="E26" s="15"/>
      <c r="F26" s="15"/>
      <c r="G26" s="15"/>
      <c r="H26" s="38">
        <f>IFERROR(G26*IF(D26&lt;&gt;E26,(IF(VLOOKUP(D26,'Unit costs'!$B$11:$C$21,2,FALSE)&gt;=VLOOKUP(E26,'Unit costs'!$B$11:$C$21,2,FALSE),VLOOKUP(D26,'Unit costs'!$B$11:$C$21,2,FALSE),VLOOKUP(E26,'Unit costs'!$B$11:$C$21,2,FALSE))),0)," ")</f>
        <v>0</v>
      </c>
      <c r="I26" s="38">
        <f>IF(D26=E26,0,G26*IF($F26='Unit costs'!$B$24,'Unit costs'!$C$24,'Unit costs'!$C$25))</f>
        <v>0</v>
      </c>
      <c r="J26" s="38">
        <f>IF(D26=E26,G26*IF($F26='Unit costs'!$B$24,'Unit costs'!$C$30,'Unit costs'!$C$25),0)</f>
        <v>0</v>
      </c>
    </row>
    <row r="27" spans="2:19" x14ac:dyDescent="0.35">
      <c r="B27" s="37">
        <v>10</v>
      </c>
      <c r="C27" s="14"/>
      <c r="D27" s="15"/>
      <c r="E27" s="15"/>
      <c r="F27" s="15"/>
      <c r="G27" s="15"/>
      <c r="H27" s="38">
        <f>IFERROR(G27*IF(D27&lt;&gt;E27,(IF(VLOOKUP(D27,'Unit costs'!$B$11:$C$21,2,FALSE)&gt;=VLOOKUP(E27,'Unit costs'!$B$11:$C$21,2,FALSE),VLOOKUP(D27,'Unit costs'!$B$11:$C$21,2,FALSE),VLOOKUP(E27,'Unit costs'!$B$11:$C$21,2,FALSE))),0)," ")</f>
        <v>0</v>
      </c>
      <c r="I27" s="38">
        <f>IF(D27=E27,0,G27*IF($F27='Unit costs'!$B$24,'Unit costs'!$C$24,'Unit costs'!$C$25))</f>
        <v>0</v>
      </c>
      <c r="J27" s="38">
        <f>IF(D27=E27,G27*IF($F27='Unit costs'!$B$24,'Unit costs'!$C$30,'Unit costs'!$C$25),0)</f>
        <v>0</v>
      </c>
    </row>
    <row r="28" spans="2:19" x14ac:dyDescent="0.35">
      <c r="B28" s="37">
        <v>11</v>
      </c>
      <c r="C28" s="14"/>
      <c r="D28" s="15"/>
      <c r="E28" s="15"/>
      <c r="F28" s="15"/>
      <c r="G28" s="15"/>
      <c r="H28" s="38">
        <f>IFERROR(G28*IF(D28&lt;&gt;E28,(IF(VLOOKUP(D28,'Unit costs'!$B$11:$C$21,2,FALSE)&gt;=VLOOKUP(E28,'Unit costs'!$B$11:$C$21,2,FALSE),VLOOKUP(D28,'Unit costs'!$B$11:$C$21,2,FALSE),VLOOKUP(E28,'Unit costs'!$B$11:$C$21,2,FALSE))),0)," ")</f>
        <v>0</v>
      </c>
      <c r="I28" s="38">
        <f>IF(D28=E28,0,G28*IF($F28='Unit costs'!$B$24,'Unit costs'!$C$24,'Unit costs'!$C$25))</f>
        <v>0</v>
      </c>
      <c r="J28" s="38">
        <f>IF(D28=E28,G28*IF($F28='Unit costs'!$B$24,'Unit costs'!$C$30,'Unit costs'!$C$25),0)</f>
        <v>0</v>
      </c>
    </row>
    <row r="29" spans="2:19" x14ac:dyDescent="0.35">
      <c r="B29" s="37">
        <v>12</v>
      </c>
      <c r="C29" s="14"/>
      <c r="D29" s="15"/>
      <c r="E29" s="15"/>
      <c r="F29" s="15"/>
      <c r="G29" s="15"/>
      <c r="H29" s="38">
        <f>IFERROR(G29*IF(D29&lt;&gt;E29,(IF(VLOOKUP(D29,'Unit costs'!$B$11:$C$21,2,FALSE)&gt;=VLOOKUP(E29,'Unit costs'!$B$11:$C$21,2,FALSE),VLOOKUP(D29,'Unit costs'!$B$11:$C$21,2,FALSE),VLOOKUP(E29,'Unit costs'!$B$11:$C$21,2,FALSE))),0)," ")</f>
        <v>0</v>
      </c>
      <c r="I29" s="38">
        <f>IF(D29=E29,0,G29*IF($F29='Unit costs'!$B$24,'Unit costs'!$C$24,'Unit costs'!$C$25))</f>
        <v>0</v>
      </c>
      <c r="J29" s="38">
        <f>IF(D29=E29,G29*IF($F29='Unit costs'!$B$24,'Unit costs'!$C$30,'Unit costs'!$C$25),0)</f>
        <v>0</v>
      </c>
    </row>
    <row r="30" spans="2:19" x14ac:dyDescent="0.35">
      <c r="B30" s="37">
        <v>13</v>
      </c>
      <c r="C30" s="14"/>
      <c r="D30" s="15"/>
      <c r="E30" s="15"/>
      <c r="F30" s="15"/>
      <c r="G30" s="15"/>
      <c r="H30" s="38">
        <f>IFERROR(G30*IF(D30&lt;&gt;E30,(IF(VLOOKUP(D30,'Unit costs'!$B$11:$C$21,2,FALSE)&gt;=VLOOKUP(E30,'Unit costs'!$B$11:$C$21,2,FALSE),VLOOKUP(D30,'Unit costs'!$B$11:$C$21,2,FALSE),VLOOKUP(E30,'Unit costs'!$B$11:$C$21,2,FALSE))),0)," ")</f>
        <v>0</v>
      </c>
      <c r="I30" s="38">
        <f>IF(D30=E30,0,G30*IF($F30='Unit costs'!$B$24,'Unit costs'!$C$24,'Unit costs'!$C$25))</f>
        <v>0</v>
      </c>
      <c r="J30" s="38">
        <f>IF(D30=E30,G30*IF($F30='Unit costs'!$B$24,'Unit costs'!$C$30,'Unit costs'!$C$25),0)</f>
        <v>0</v>
      </c>
    </row>
    <row r="31" spans="2:19" x14ac:dyDescent="0.35">
      <c r="B31" s="37">
        <v>14</v>
      </c>
      <c r="C31" s="14"/>
      <c r="D31" s="15"/>
      <c r="E31" s="15"/>
      <c r="F31" s="15"/>
      <c r="G31" s="15"/>
      <c r="H31" s="38">
        <f>IFERROR(G31*IF(D31&lt;&gt;E31,(IF(VLOOKUP(D31,'Unit costs'!$B$11:$C$21,2,FALSE)&gt;=VLOOKUP(E31,'Unit costs'!$B$11:$C$21,2,FALSE),VLOOKUP(D31,'Unit costs'!$B$11:$C$21,2,FALSE),VLOOKUP(E31,'Unit costs'!$B$11:$C$21,2,FALSE))),0)," ")</f>
        <v>0</v>
      </c>
      <c r="I31" s="38">
        <f>IF(D31=E31,0,G31*IF($F31='Unit costs'!$B$24,'Unit costs'!$C$24,'Unit costs'!$C$25))</f>
        <v>0</v>
      </c>
      <c r="J31" s="38">
        <f>IF(D31=E31,G31*IF($F31='Unit costs'!$B$24,'Unit costs'!$C$30,'Unit costs'!$C$25),0)</f>
        <v>0</v>
      </c>
    </row>
    <row r="32" spans="2:19" x14ac:dyDescent="0.35">
      <c r="B32" s="37">
        <v>15</v>
      </c>
      <c r="C32" s="14"/>
      <c r="D32" s="15"/>
      <c r="E32" s="15"/>
      <c r="F32" s="15"/>
      <c r="G32" s="15"/>
      <c r="H32" s="38">
        <f>IFERROR(G32*IF(D32&lt;&gt;E32,(IF(VLOOKUP(D32,'Unit costs'!$B$11:$C$21,2,FALSE)&gt;=VLOOKUP(E32,'Unit costs'!$B$11:$C$21,2,FALSE),VLOOKUP(D32,'Unit costs'!$B$11:$C$21,2,FALSE),VLOOKUP(E32,'Unit costs'!$B$11:$C$21,2,FALSE))),0)," ")</f>
        <v>0</v>
      </c>
      <c r="I32" s="38">
        <f>IF(D32=E32,0,G32*IF($F32='Unit costs'!$B$24,'Unit costs'!$C$24,'Unit costs'!$C$25))</f>
        <v>0</v>
      </c>
      <c r="J32" s="38">
        <f>IF(D32=E32,G32*IF($F32='Unit costs'!$B$24,'Unit costs'!$C$30,'Unit costs'!$C$25),0)</f>
        <v>0</v>
      </c>
    </row>
    <row r="33" spans="2:13" x14ac:dyDescent="0.35">
      <c r="B33" s="37">
        <v>16</v>
      </c>
      <c r="C33" s="14"/>
      <c r="D33" s="15"/>
      <c r="E33" s="15"/>
      <c r="F33" s="15"/>
      <c r="G33" s="15"/>
      <c r="H33" s="38">
        <f>IFERROR(G33*IF(D33&lt;&gt;E33,(IF(VLOOKUP(D33,'Unit costs'!$B$11:$C$21,2,FALSE)&gt;=VLOOKUP(E33,'Unit costs'!$B$11:$C$21,2,FALSE),VLOOKUP(D33,'Unit costs'!$B$11:$C$21,2,FALSE),VLOOKUP(E33,'Unit costs'!$B$11:$C$21,2,FALSE))),0)," ")</f>
        <v>0</v>
      </c>
      <c r="I33" s="38">
        <f>IF(D33=E33,0,G33*IF($F33='Unit costs'!$B$24,'Unit costs'!$C$24,'Unit costs'!$C$25))</f>
        <v>0</v>
      </c>
      <c r="J33" s="38">
        <f>IF(D33=E33,G33*IF($F33='Unit costs'!$B$24,'Unit costs'!$C$30,'Unit costs'!$C$25),0)</f>
        <v>0</v>
      </c>
    </row>
    <row r="34" spans="2:13" x14ac:dyDescent="0.35">
      <c r="B34" s="37">
        <v>17</v>
      </c>
      <c r="C34" s="14"/>
      <c r="D34" s="15"/>
      <c r="E34" s="15"/>
      <c r="F34" s="15"/>
      <c r="G34" s="15"/>
      <c r="H34" s="38">
        <f>IFERROR(G34*IF(D34&lt;&gt;E34,(IF(VLOOKUP(D34,'Unit costs'!$B$11:$C$21,2,FALSE)&gt;=VLOOKUP(E34,'Unit costs'!$B$11:$C$21,2,FALSE),VLOOKUP(D34,'Unit costs'!$B$11:$C$21,2,FALSE),VLOOKUP(E34,'Unit costs'!$B$11:$C$21,2,FALSE))),0)," ")</f>
        <v>0</v>
      </c>
      <c r="I34" s="38">
        <f>IF(D34=E34,0,G34*IF($F34='Unit costs'!$B$24,'Unit costs'!$C$24,'Unit costs'!$C$25))</f>
        <v>0</v>
      </c>
      <c r="J34" s="38">
        <f>IF(D34=E34,G34*IF($F34='Unit costs'!$B$24,'Unit costs'!$C$30,'Unit costs'!$C$25),0)</f>
        <v>0</v>
      </c>
    </row>
    <row r="35" spans="2:13" x14ac:dyDescent="0.35">
      <c r="B35" s="37">
        <v>18</v>
      </c>
      <c r="C35" s="14"/>
      <c r="D35" s="15"/>
      <c r="E35" s="15"/>
      <c r="F35" s="15"/>
      <c r="G35" s="15"/>
      <c r="H35" s="38">
        <f>IFERROR(G35*IF(D35&lt;&gt;E35,(IF(VLOOKUP(D35,'Unit costs'!$B$11:$C$21,2,FALSE)&gt;=VLOOKUP(E35,'Unit costs'!$B$11:$C$21,2,FALSE),VLOOKUP(D35,'Unit costs'!$B$11:$C$21,2,FALSE),VLOOKUP(E35,'Unit costs'!$B$11:$C$21,2,FALSE))),0)," ")</f>
        <v>0</v>
      </c>
      <c r="I35" s="38">
        <f>IF(D35=E35,0,G35*IF($F35='Unit costs'!$B$24,'Unit costs'!$C$24,'Unit costs'!$C$25))</f>
        <v>0</v>
      </c>
      <c r="J35" s="38">
        <f>IF(D35=E35,G35*IF($F35='Unit costs'!$B$24,'Unit costs'!$C$30,'Unit costs'!$C$25),0)</f>
        <v>0</v>
      </c>
    </row>
    <row r="36" spans="2:13" x14ac:dyDescent="0.35">
      <c r="B36" s="37">
        <v>19</v>
      </c>
      <c r="C36" s="14"/>
      <c r="D36" s="15"/>
      <c r="E36" s="15"/>
      <c r="F36" s="15"/>
      <c r="G36" s="15"/>
      <c r="H36" s="38">
        <f>IFERROR(G36*IF(D36&lt;&gt;E36,(IF(VLOOKUP(D36,'Unit costs'!$B$11:$C$21,2,FALSE)&gt;=VLOOKUP(E36,'Unit costs'!$B$11:$C$21,2,FALSE),VLOOKUP(D36,'Unit costs'!$B$11:$C$21,2,FALSE),VLOOKUP(E36,'Unit costs'!$B$11:$C$21,2,FALSE))),0)," ")</f>
        <v>0</v>
      </c>
      <c r="I36" s="38">
        <f>IF(D36=E36,0,G36*IF($F36='Unit costs'!$B$24,'Unit costs'!$C$24,'Unit costs'!$C$25))</f>
        <v>0</v>
      </c>
      <c r="J36" s="38">
        <f>IF(D36=E36,G36*IF($F36='Unit costs'!$B$24,'Unit costs'!$C$30,'Unit costs'!$C$25),0)</f>
        <v>0</v>
      </c>
    </row>
    <row r="37" spans="2:13" x14ac:dyDescent="0.35">
      <c r="B37" s="37">
        <v>20</v>
      </c>
      <c r="C37" s="14"/>
      <c r="D37" s="15"/>
      <c r="E37" s="15"/>
      <c r="F37" s="15"/>
      <c r="G37" s="15"/>
      <c r="H37" s="38">
        <f>IFERROR(G37*IF(D37&lt;&gt;E37,(IF(VLOOKUP(D37,'Unit costs'!$B$11:$C$21,2,FALSE)&gt;=VLOOKUP(E37,'Unit costs'!$B$11:$C$21,2,FALSE),VLOOKUP(D37,'Unit costs'!$B$11:$C$21,2,FALSE),VLOOKUP(E37,'Unit costs'!$B$11:$C$21,2,FALSE))),0)," ")</f>
        <v>0</v>
      </c>
      <c r="I37" s="38">
        <f>IF(D37=E37,0,G37*IF($F37='Unit costs'!$B$24,'Unit costs'!$C$24,'Unit costs'!$C$25))</f>
        <v>0</v>
      </c>
      <c r="J37" s="38">
        <f>IF(D37=E37,G37*IF($F37='Unit costs'!$B$24,'Unit costs'!$C$30,'Unit costs'!$C$25),0)</f>
        <v>0</v>
      </c>
    </row>
    <row r="38" spans="2:13" x14ac:dyDescent="0.35">
      <c r="B38" s="37">
        <v>21</v>
      </c>
      <c r="C38" s="14"/>
      <c r="D38" s="15"/>
      <c r="E38" s="15"/>
      <c r="F38" s="15"/>
      <c r="G38" s="15"/>
      <c r="H38" s="38">
        <f>IFERROR(G38*IF(D38&lt;&gt;E38,(IF(VLOOKUP(D38,'Unit costs'!$B$11:$C$21,2,FALSE)&gt;=VLOOKUP(E38,'Unit costs'!$B$11:$C$21,2,FALSE),VLOOKUP(D38,'Unit costs'!$B$11:$C$21,2,FALSE),VLOOKUP(E38,'Unit costs'!$B$11:$C$21,2,FALSE))),0)," ")</f>
        <v>0</v>
      </c>
      <c r="I38" s="38">
        <f>IF(D38=E38,0,G38*IF($F38='Unit costs'!$B$24,'Unit costs'!$C$24,'Unit costs'!$C$25))</f>
        <v>0</v>
      </c>
      <c r="J38" s="38">
        <f>IF(D38=E38,G38*IF($F38='Unit costs'!$B$24,'Unit costs'!$C$30,'Unit costs'!$C$25),0)</f>
        <v>0</v>
      </c>
    </row>
    <row r="39" spans="2:13" x14ac:dyDescent="0.35">
      <c r="B39" s="37">
        <v>22</v>
      </c>
      <c r="C39" s="14"/>
      <c r="D39" s="15"/>
      <c r="E39" s="15"/>
      <c r="F39" s="15"/>
      <c r="G39" s="15"/>
      <c r="H39" s="38">
        <f>IFERROR(G39*IF(D39&lt;&gt;E39,(IF(VLOOKUP(D39,'Unit costs'!$B$11:$C$21,2,FALSE)&gt;=VLOOKUP(E39,'Unit costs'!$B$11:$C$21,2,FALSE),VLOOKUP(D39,'Unit costs'!$B$11:$C$21,2,FALSE),VLOOKUP(E39,'Unit costs'!$B$11:$C$21,2,FALSE))),0)," ")</f>
        <v>0</v>
      </c>
      <c r="I39" s="38">
        <f>IF(D39=E39,0,G39*IF($F39='Unit costs'!$B$24,'Unit costs'!$C$24,'Unit costs'!$C$25))</f>
        <v>0</v>
      </c>
      <c r="J39" s="38">
        <f>IF(D39=E39,G39*IF($F39='Unit costs'!$B$24,'Unit costs'!$C$30,'Unit costs'!$C$25),0)</f>
        <v>0</v>
      </c>
    </row>
    <row r="40" spans="2:13" x14ac:dyDescent="0.35">
      <c r="B40" s="37">
        <v>23</v>
      </c>
      <c r="C40" s="14"/>
      <c r="D40" s="15"/>
      <c r="E40" s="15"/>
      <c r="F40" s="15"/>
      <c r="G40" s="15"/>
      <c r="H40" s="38">
        <f>IFERROR(G40*IF(D40&lt;&gt;E40,(IF(VLOOKUP(D40,'Unit costs'!$B$11:$C$21,2,FALSE)&gt;=VLOOKUP(E40,'Unit costs'!$B$11:$C$21,2,FALSE),VLOOKUP(D40,'Unit costs'!$B$11:$C$21,2,FALSE),VLOOKUP(E40,'Unit costs'!$B$11:$C$21,2,FALSE))),0)," ")</f>
        <v>0</v>
      </c>
      <c r="I40" s="38">
        <f>IF(D40=E40,0,G40*IF($F40='Unit costs'!$B$24,'Unit costs'!$C$24,'Unit costs'!$C$25))</f>
        <v>0</v>
      </c>
      <c r="J40" s="38">
        <f>IF(D40=E40,G40*IF($F40='Unit costs'!$B$24,'Unit costs'!$C$30,'Unit costs'!$C$25),0)</f>
        <v>0</v>
      </c>
    </row>
    <row r="41" spans="2:13" x14ac:dyDescent="0.35">
      <c r="B41" s="37">
        <v>24</v>
      </c>
      <c r="C41" s="14"/>
      <c r="D41" s="15"/>
      <c r="E41" s="15"/>
      <c r="F41" s="15"/>
      <c r="G41" s="15"/>
      <c r="H41" s="38">
        <f>IFERROR(G41*IF(D41&lt;&gt;E41,(IF(VLOOKUP(D41,'Unit costs'!$B$11:$C$21,2,FALSE)&gt;=VLOOKUP(E41,'Unit costs'!$B$11:$C$21,2,FALSE),VLOOKUP(D41,'Unit costs'!$B$11:$C$21,2,FALSE),VLOOKUP(E41,'Unit costs'!$B$11:$C$21,2,FALSE))),0)," ")</f>
        <v>0</v>
      </c>
      <c r="I41" s="38">
        <f>IF(D41=E41,0,G41*IF($F41='Unit costs'!$B$24,'Unit costs'!$C$24,'Unit costs'!$C$25))</f>
        <v>0</v>
      </c>
      <c r="J41" s="38">
        <f>IF(D41=E41,G41*IF($F41='Unit costs'!$B$24,'Unit costs'!$C$30,'Unit costs'!$C$25),0)</f>
        <v>0</v>
      </c>
      <c r="M41" s="39"/>
    </row>
    <row r="42" spans="2:13" ht="15" thickBot="1" x14ac:dyDescent="0.4">
      <c r="B42" s="37">
        <v>25</v>
      </c>
      <c r="C42" s="14"/>
      <c r="D42" s="15"/>
      <c r="E42" s="15"/>
      <c r="F42" s="15"/>
      <c r="G42" s="15"/>
      <c r="H42" s="38">
        <f>IFERROR(G42*IF(D42&lt;&gt;E42,(IF(VLOOKUP(D42,'Unit costs'!$B$11:$C$21,2,FALSE)&gt;=VLOOKUP(E42,'Unit costs'!$B$11:$C$21,2,FALSE),VLOOKUP(D42,'Unit costs'!$B$11:$C$21,2,FALSE),VLOOKUP(E42,'Unit costs'!$B$11:$C$21,2,FALSE))),0)," ")</f>
        <v>0</v>
      </c>
      <c r="I42" s="38">
        <f>IF(D42=E42,0,G42*IF($F42='Unit costs'!$B$24,'Unit costs'!$C$24,'Unit costs'!$C$25))</f>
        <v>0</v>
      </c>
      <c r="J42" s="38">
        <f>IF(D42=E42,G42*IF($F42='Unit costs'!$B$24,'Unit costs'!$C$30,'Unit costs'!$C$25),0)</f>
        <v>0</v>
      </c>
    </row>
    <row r="43" spans="2:13" ht="19" thickBot="1" x14ac:dyDescent="0.4">
      <c r="C43" s="43" t="s">
        <v>15</v>
      </c>
      <c r="D43" s="4"/>
      <c r="E43" s="45"/>
      <c r="F43" s="45"/>
      <c r="G43" s="45"/>
      <c r="H43" s="48"/>
      <c r="I43" s="49"/>
      <c r="J43" s="48"/>
    </row>
    <row r="44" spans="2:13" ht="26" x14ac:dyDescent="0.35">
      <c r="B44" s="32" t="s">
        <v>28</v>
      </c>
      <c r="C44" s="33" t="s">
        <v>29</v>
      </c>
      <c r="D44" s="65" t="s">
        <v>30</v>
      </c>
      <c r="E44" s="66"/>
      <c r="F44" s="66"/>
      <c r="G44" s="67"/>
      <c r="H44" s="68" t="s">
        <v>31</v>
      </c>
      <c r="I44" s="68"/>
      <c r="J44" s="68"/>
    </row>
    <row r="45" spans="2:13" ht="25.5" customHeight="1" x14ac:dyDescent="0.35">
      <c r="B45" s="37">
        <v>1</v>
      </c>
      <c r="C45" s="14"/>
      <c r="D45" s="73"/>
      <c r="E45" s="74"/>
      <c r="F45" s="74"/>
      <c r="G45" s="75"/>
      <c r="H45" s="73"/>
      <c r="I45" s="74"/>
      <c r="J45" s="75"/>
    </row>
    <row r="46" spans="2:13" x14ac:dyDescent="0.35">
      <c r="B46" s="37">
        <v>2</v>
      </c>
      <c r="C46" s="14"/>
      <c r="D46" s="73"/>
      <c r="E46" s="74"/>
      <c r="F46" s="74"/>
      <c r="G46" s="75"/>
      <c r="H46" s="73"/>
      <c r="I46" s="74"/>
      <c r="J46" s="75"/>
    </row>
    <row r="47" spans="2:13" x14ac:dyDescent="0.35">
      <c r="B47" s="37">
        <v>3</v>
      </c>
      <c r="C47" s="14"/>
      <c r="D47" s="73"/>
      <c r="E47" s="74"/>
      <c r="F47" s="74"/>
      <c r="G47" s="75"/>
      <c r="H47" s="73"/>
      <c r="I47" s="74"/>
      <c r="J47" s="75"/>
    </row>
    <row r="48" spans="2:13" x14ac:dyDescent="0.35">
      <c r="B48" s="37">
        <v>4</v>
      </c>
      <c r="C48" s="14"/>
      <c r="D48" s="73"/>
      <c r="E48" s="74"/>
      <c r="F48" s="74"/>
      <c r="G48" s="75"/>
      <c r="H48" s="73"/>
      <c r="I48" s="74"/>
      <c r="J48" s="75"/>
    </row>
    <row r="49" spans="2:10" x14ac:dyDescent="0.35">
      <c r="B49" s="37">
        <v>5</v>
      </c>
      <c r="C49" s="14"/>
      <c r="D49" s="73"/>
      <c r="E49" s="74"/>
      <c r="F49" s="74"/>
      <c r="G49" s="75"/>
      <c r="H49" s="73"/>
      <c r="I49" s="74"/>
      <c r="J49" s="75"/>
    </row>
    <row r="50" spans="2:10" x14ac:dyDescent="0.35">
      <c r="B50" s="37">
        <v>6</v>
      </c>
      <c r="C50" s="14"/>
      <c r="D50" s="73"/>
      <c r="E50" s="74"/>
      <c r="F50" s="74"/>
      <c r="G50" s="75"/>
      <c r="H50" s="73"/>
      <c r="I50" s="74"/>
      <c r="J50" s="75"/>
    </row>
    <row r="51" spans="2:10" x14ac:dyDescent="0.35">
      <c r="B51" s="37">
        <v>7</v>
      </c>
      <c r="C51" s="14"/>
      <c r="D51" s="73"/>
      <c r="E51" s="74"/>
      <c r="F51" s="74"/>
      <c r="G51" s="75"/>
      <c r="H51" s="73"/>
      <c r="I51" s="74"/>
      <c r="J51" s="75"/>
    </row>
    <row r="52" spans="2:10" x14ac:dyDescent="0.35">
      <c r="B52" s="37">
        <v>8</v>
      </c>
      <c r="C52" s="14"/>
      <c r="D52" s="73"/>
      <c r="E52" s="74"/>
      <c r="F52" s="74"/>
      <c r="G52" s="75"/>
      <c r="H52" s="73"/>
      <c r="I52" s="74"/>
      <c r="J52" s="75"/>
    </row>
    <row r="53" spans="2:10" x14ac:dyDescent="0.35">
      <c r="B53" s="37">
        <v>9</v>
      </c>
      <c r="C53" s="14"/>
      <c r="D53" s="73"/>
      <c r="E53" s="74"/>
      <c r="F53" s="74"/>
      <c r="G53" s="75"/>
      <c r="H53" s="73"/>
      <c r="I53" s="74"/>
      <c r="J53" s="75"/>
    </row>
    <row r="54" spans="2:10" x14ac:dyDescent="0.35">
      <c r="B54" s="37">
        <v>10</v>
      </c>
      <c r="C54" s="14"/>
      <c r="D54" s="73"/>
      <c r="E54" s="74"/>
      <c r="F54" s="74"/>
      <c r="G54" s="75"/>
      <c r="H54" s="73"/>
      <c r="I54" s="74"/>
      <c r="J54" s="75"/>
    </row>
    <row r="55" spans="2:10" x14ac:dyDescent="0.35">
      <c r="B55" s="37">
        <v>11</v>
      </c>
      <c r="C55" s="14"/>
      <c r="D55" s="73"/>
      <c r="E55" s="74"/>
      <c r="F55" s="74"/>
      <c r="G55" s="75"/>
      <c r="H55" s="73"/>
      <c r="I55" s="74"/>
      <c r="J55" s="75"/>
    </row>
    <row r="56" spans="2:10" x14ac:dyDescent="0.35">
      <c r="B56" s="37">
        <v>12</v>
      </c>
      <c r="C56" s="14"/>
      <c r="D56" s="73"/>
      <c r="E56" s="74"/>
      <c r="F56" s="74"/>
      <c r="G56" s="75"/>
      <c r="H56" s="73"/>
      <c r="I56" s="74"/>
      <c r="J56" s="75"/>
    </row>
    <row r="57" spans="2:10" x14ac:dyDescent="0.35">
      <c r="B57" s="37">
        <v>13</v>
      </c>
      <c r="C57" s="14"/>
      <c r="D57" s="73"/>
      <c r="E57" s="74"/>
      <c r="F57" s="74"/>
      <c r="G57" s="75"/>
      <c r="H57" s="73"/>
      <c r="I57" s="74"/>
      <c r="J57" s="75"/>
    </row>
    <row r="58" spans="2:10" x14ac:dyDescent="0.35">
      <c r="B58" s="37">
        <v>14</v>
      </c>
      <c r="C58" s="14"/>
      <c r="D58" s="76"/>
      <c r="E58" s="77"/>
      <c r="F58" s="77"/>
      <c r="G58" s="78"/>
      <c r="H58" s="76"/>
      <c r="I58" s="77"/>
      <c r="J58" s="78"/>
    </row>
    <row r="59" spans="2:10" x14ac:dyDescent="0.35">
      <c r="B59" s="37">
        <v>15</v>
      </c>
      <c r="C59" s="14"/>
      <c r="D59" s="73"/>
      <c r="E59" s="74"/>
      <c r="F59" s="74"/>
      <c r="G59" s="75"/>
      <c r="H59" s="73"/>
      <c r="I59" s="74"/>
      <c r="J59" s="75"/>
    </row>
    <row r="60" spans="2:10" x14ac:dyDescent="0.35">
      <c r="B60" s="37">
        <v>16</v>
      </c>
      <c r="C60" s="14"/>
      <c r="D60" s="73"/>
      <c r="E60" s="74"/>
      <c r="F60" s="74"/>
      <c r="G60" s="75"/>
      <c r="H60" s="73"/>
      <c r="I60" s="74"/>
      <c r="J60" s="75"/>
    </row>
    <row r="61" spans="2:10" ht="15" customHeight="1" x14ac:dyDescent="0.35">
      <c r="B61" s="37">
        <v>17</v>
      </c>
      <c r="C61" s="14"/>
      <c r="D61" s="73"/>
      <c r="E61" s="74"/>
      <c r="F61" s="74"/>
      <c r="G61" s="75"/>
      <c r="H61" s="73"/>
      <c r="I61" s="74"/>
      <c r="J61" s="75"/>
    </row>
    <row r="62" spans="2:10" x14ac:dyDescent="0.35">
      <c r="B62" s="37">
        <v>18</v>
      </c>
      <c r="C62" s="14"/>
      <c r="D62" s="73"/>
      <c r="E62" s="74"/>
      <c r="F62" s="74"/>
      <c r="G62" s="75"/>
      <c r="H62" s="73"/>
      <c r="I62" s="74"/>
      <c r="J62" s="75"/>
    </row>
    <row r="63" spans="2:10" x14ac:dyDescent="0.35">
      <c r="B63" s="37">
        <v>19</v>
      </c>
      <c r="C63" s="14"/>
      <c r="D63" s="73"/>
      <c r="E63" s="74"/>
      <c r="F63" s="74"/>
      <c r="G63" s="75"/>
      <c r="H63" s="73"/>
      <c r="I63" s="74"/>
      <c r="J63" s="75"/>
    </row>
    <row r="64" spans="2:10" x14ac:dyDescent="0.35">
      <c r="B64" s="37">
        <v>20</v>
      </c>
      <c r="C64" s="14"/>
      <c r="D64" s="73"/>
      <c r="E64" s="74"/>
      <c r="F64" s="74"/>
      <c r="G64" s="75"/>
      <c r="H64" s="73"/>
      <c r="I64" s="74"/>
      <c r="J64" s="75"/>
    </row>
    <row r="65" spans="2:10" x14ac:dyDescent="0.35">
      <c r="B65" s="37">
        <v>21</v>
      </c>
      <c r="C65" s="14"/>
      <c r="D65" s="73"/>
      <c r="E65" s="74"/>
      <c r="F65" s="74"/>
      <c r="G65" s="75"/>
      <c r="H65" s="73"/>
      <c r="I65" s="74"/>
      <c r="J65" s="75"/>
    </row>
    <row r="66" spans="2:10" x14ac:dyDescent="0.35">
      <c r="B66" s="37">
        <v>22</v>
      </c>
      <c r="C66" s="14"/>
      <c r="D66" s="73"/>
      <c r="E66" s="74"/>
      <c r="F66" s="74"/>
      <c r="G66" s="75"/>
      <c r="H66" s="73"/>
      <c r="I66" s="74"/>
      <c r="J66" s="75"/>
    </row>
    <row r="67" spans="2:10" x14ac:dyDescent="0.35">
      <c r="B67" s="37">
        <v>23</v>
      </c>
      <c r="C67" s="14"/>
      <c r="D67" s="73"/>
      <c r="E67" s="74"/>
      <c r="F67" s="74"/>
      <c r="G67" s="75"/>
      <c r="H67" s="73"/>
      <c r="I67" s="74"/>
      <c r="J67" s="75"/>
    </row>
    <row r="68" spans="2:10" x14ac:dyDescent="0.35">
      <c r="B68" s="37">
        <v>24</v>
      </c>
      <c r="C68" s="14"/>
      <c r="D68" s="73"/>
      <c r="E68" s="74"/>
      <c r="F68" s="74"/>
      <c r="G68" s="75"/>
      <c r="H68" s="73"/>
      <c r="I68" s="74"/>
      <c r="J68" s="75"/>
    </row>
    <row r="69" spans="2:10" x14ac:dyDescent="0.35">
      <c r="B69" s="37">
        <v>25</v>
      </c>
      <c r="C69" s="14"/>
      <c r="D69" s="76"/>
      <c r="E69" s="77"/>
      <c r="F69" s="77"/>
      <c r="G69" s="78"/>
      <c r="H69" s="76"/>
      <c r="I69" s="77"/>
      <c r="J69" s="78"/>
    </row>
    <row r="70" spans="2:10" ht="19" thickBot="1" x14ac:dyDescent="0.4">
      <c r="C70" s="43" t="s">
        <v>16</v>
      </c>
      <c r="D70" s="4"/>
      <c r="E70" s="46"/>
      <c r="F70" s="46"/>
      <c r="G70" s="47"/>
      <c r="H70" s="48"/>
      <c r="I70" s="49"/>
      <c r="J70" s="48"/>
    </row>
    <row r="71" spans="2:10" ht="30.5" x14ac:dyDescent="0.35">
      <c r="B71" s="32" t="s">
        <v>32</v>
      </c>
      <c r="C71" s="33" t="s">
        <v>33</v>
      </c>
      <c r="D71" s="65" t="s">
        <v>34</v>
      </c>
      <c r="E71" s="66"/>
      <c r="F71" s="66"/>
      <c r="G71" s="67"/>
      <c r="H71" s="69" t="s">
        <v>31</v>
      </c>
      <c r="I71" s="70"/>
      <c r="J71" s="71"/>
    </row>
    <row r="72" spans="2:10" x14ac:dyDescent="0.35">
      <c r="B72" s="37">
        <v>1</v>
      </c>
      <c r="C72" s="14"/>
      <c r="D72" s="54"/>
      <c r="E72" s="55"/>
      <c r="F72" s="55"/>
      <c r="G72" s="56"/>
      <c r="H72" s="80"/>
      <c r="I72" s="81"/>
      <c r="J72" s="82"/>
    </row>
    <row r="73" spans="2:10" x14ac:dyDescent="0.35">
      <c r="B73" s="37">
        <v>2</v>
      </c>
      <c r="C73" s="14"/>
      <c r="D73" s="54"/>
      <c r="E73" s="55"/>
      <c r="F73" s="55"/>
      <c r="G73" s="56"/>
      <c r="H73" s="83"/>
      <c r="I73" s="84"/>
      <c r="J73" s="85"/>
    </row>
    <row r="74" spans="2:10" x14ac:dyDescent="0.35">
      <c r="B74" s="37">
        <v>3</v>
      </c>
      <c r="C74" s="14"/>
      <c r="D74" s="54"/>
      <c r="E74" s="55"/>
      <c r="F74" s="55"/>
      <c r="G74" s="56"/>
      <c r="H74" s="83"/>
      <c r="I74" s="84"/>
      <c r="J74" s="85"/>
    </row>
    <row r="75" spans="2:10" x14ac:dyDescent="0.35">
      <c r="B75" s="37">
        <v>4</v>
      </c>
      <c r="C75" s="14"/>
      <c r="D75" s="54"/>
      <c r="E75" s="55"/>
      <c r="F75" s="55"/>
      <c r="G75" s="56"/>
      <c r="H75" s="83"/>
      <c r="I75" s="84"/>
      <c r="J75" s="85"/>
    </row>
    <row r="76" spans="2:10" ht="15" customHeight="1" x14ac:dyDescent="0.35">
      <c r="B76" s="37">
        <v>5</v>
      </c>
      <c r="C76" s="14"/>
      <c r="D76" s="54"/>
      <c r="E76" s="55"/>
      <c r="F76" s="55"/>
      <c r="G76" s="56"/>
      <c r="H76" s="73"/>
      <c r="I76" s="74"/>
      <c r="J76" s="75"/>
    </row>
    <row r="77" spans="2:10" x14ac:dyDescent="0.35">
      <c r="B77" s="37">
        <v>6</v>
      </c>
      <c r="C77" s="14"/>
      <c r="D77" s="54"/>
      <c r="E77" s="55"/>
      <c r="F77" s="55"/>
      <c r="G77" s="56"/>
      <c r="H77" s="73"/>
      <c r="I77" s="74"/>
      <c r="J77" s="75"/>
    </row>
    <row r="78" spans="2:10" x14ac:dyDescent="0.35">
      <c r="B78" s="37">
        <v>7</v>
      </c>
      <c r="C78" s="14"/>
      <c r="D78" s="54"/>
      <c r="E78" s="55"/>
      <c r="F78" s="55"/>
      <c r="G78" s="56"/>
      <c r="H78" s="73"/>
      <c r="I78" s="74"/>
      <c r="J78" s="75"/>
    </row>
    <row r="79" spans="2:10" x14ac:dyDescent="0.35">
      <c r="B79" s="37">
        <v>8</v>
      </c>
      <c r="C79" s="14"/>
      <c r="D79" s="54"/>
      <c r="E79" s="55"/>
      <c r="F79" s="55"/>
      <c r="G79" s="56"/>
      <c r="H79" s="73"/>
      <c r="I79" s="74"/>
      <c r="J79" s="75"/>
    </row>
    <row r="80" spans="2:10" x14ac:dyDescent="0.35">
      <c r="B80" s="37">
        <v>9</v>
      </c>
      <c r="C80" s="14"/>
      <c r="D80" s="54"/>
      <c r="E80" s="55"/>
      <c r="F80" s="55"/>
      <c r="G80" s="56"/>
      <c r="H80" s="73"/>
      <c r="I80" s="74"/>
      <c r="J80" s="75"/>
    </row>
    <row r="81" spans="2:10" x14ac:dyDescent="0.35">
      <c r="B81" s="37">
        <v>10</v>
      </c>
      <c r="C81" s="14"/>
      <c r="D81" s="54"/>
      <c r="E81" s="55"/>
      <c r="F81" s="55"/>
      <c r="G81" s="56"/>
      <c r="H81" s="73" t="str">
        <f>IFERROR(G81*IF(#REF!&lt;&gt;E81,(IF(VLOOKUP(#REF!,'Unit costs'!$B$11:$C$21,2,FALSE)&gt;=VLOOKUP(E81,'Unit costs'!$B$11:$C$21,2,FALSE),VLOOKUP(#REF!,'Unit costs'!$B$11:$C$21,2,FALSE),VLOOKUP(E81,'Unit costs'!$B$11:$C$21,2,FALSE))),0)," ")</f>
        <v xml:space="preserve"> </v>
      </c>
      <c r="I81" s="74"/>
      <c r="J81" s="75"/>
    </row>
    <row r="82" spans="2:10" x14ac:dyDescent="0.35">
      <c r="B82" s="37">
        <v>11</v>
      </c>
      <c r="C82" s="14"/>
      <c r="D82" s="54"/>
      <c r="E82" s="55"/>
      <c r="F82" s="55"/>
      <c r="G82" s="56"/>
      <c r="H82" s="73" t="str">
        <f>IFERROR(#REF!*IF(D82&lt;&gt;#REF!,(IF(VLOOKUP(D82,'Unit costs'!$B$11:$C$21,2,FALSE)&gt;=VLOOKUP(#REF!,'Unit costs'!$B$11:$C$21,2,FALSE),VLOOKUP(D82,'Unit costs'!$B$11:$C$21,2,FALSE),VLOOKUP(#REF!,'Unit costs'!$B$11:$C$21,2,FALSE))),0)," ")</f>
        <v xml:space="preserve"> </v>
      </c>
      <c r="I82" s="74"/>
      <c r="J82" s="75"/>
    </row>
    <row r="83" spans="2:10" x14ac:dyDescent="0.35">
      <c r="B83" s="37">
        <v>12</v>
      </c>
      <c r="C83" s="14"/>
      <c r="D83" s="79"/>
      <c r="E83" s="79"/>
      <c r="F83" s="79"/>
      <c r="G83" s="79"/>
      <c r="H83" s="73"/>
      <c r="I83" s="74"/>
      <c r="J83" s="75"/>
    </row>
    <row r="84" spans="2:10" x14ac:dyDescent="0.35">
      <c r="B84" s="37">
        <v>13</v>
      </c>
      <c r="C84" s="14"/>
      <c r="D84" s="54"/>
      <c r="E84" s="55"/>
      <c r="F84" s="55"/>
      <c r="G84" s="56"/>
      <c r="H84" s="86"/>
      <c r="I84" s="87"/>
      <c r="J84" s="88"/>
    </row>
    <row r="85" spans="2:10" x14ac:dyDescent="0.35">
      <c r="B85" s="37">
        <v>14</v>
      </c>
      <c r="C85" s="14"/>
      <c r="D85" s="54"/>
      <c r="E85" s="55"/>
      <c r="F85" s="55"/>
      <c r="G85" s="56"/>
      <c r="H85" s="73"/>
      <c r="I85" s="74"/>
      <c r="J85" s="75"/>
    </row>
    <row r="86" spans="2:10" x14ac:dyDescent="0.35">
      <c r="B86" s="37">
        <v>15</v>
      </c>
      <c r="C86" s="14"/>
      <c r="D86" s="54"/>
      <c r="E86" s="55"/>
      <c r="F86" s="55"/>
      <c r="G86" s="56"/>
      <c r="H86" s="73"/>
      <c r="I86" s="74"/>
      <c r="J86" s="75"/>
    </row>
    <row r="87" spans="2:10" x14ac:dyDescent="0.35">
      <c r="B87" s="37">
        <v>16</v>
      </c>
      <c r="C87" s="14"/>
      <c r="D87" s="54"/>
      <c r="E87" s="55"/>
      <c r="F87" s="55"/>
      <c r="G87" s="56"/>
      <c r="H87" s="73"/>
      <c r="I87" s="74"/>
      <c r="J87" s="75"/>
    </row>
    <row r="88" spans="2:10" x14ac:dyDescent="0.35">
      <c r="B88" s="37">
        <v>17</v>
      </c>
      <c r="C88" s="14"/>
      <c r="D88" s="54"/>
      <c r="E88" s="55"/>
      <c r="F88" s="55"/>
      <c r="G88" s="56"/>
      <c r="H88" s="73"/>
      <c r="I88" s="74"/>
      <c r="J88" s="75"/>
    </row>
    <row r="89" spans="2:10" x14ac:dyDescent="0.35">
      <c r="B89" s="37">
        <v>18</v>
      </c>
      <c r="C89" s="14"/>
      <c r="D89" s="54"/>
      <c r="E89" s="55"/>
      <c r="F89" s="55"/>
      <c r="G89" s="56"/>
      <c r="H89" s="73"/>
      <c r="I89" s="74"/>
      <c r="J89" s="75"/>
    </row>
    <row r="90" spans="2:10" x14ac:dyDescent="0.35">
      <c r="B90" s="37">
        <v>19</v>
      </c>
      <c r="C90" s="14"/>
      <c r="D90" s="54"/>
      <c r="E90" s="55"/>
      <c r="F90" s="55"/>
      <c r="G90" s="56"/>
      <c r="H90" s="73"/>
      <c r="I90" s="74"/>
      <c r="J90" s="75"/>
    </row>
    <row r="91" spans="2:10" x14ac:dyDescent="0.35">
      <c r="B91" s="37">
        <v>20</v>
      </c>
      <c r="C91" s="14"/>
      <c r="D91" s="54"/>
      <c r="E91" s="55"/>
      <c r="F91" s="55"/>
      <c r="G91" s="56"/>
      <c r="H91" s="73" t="str">
        <f>IFERROR(G91*IF(#REF!&lt;&gt;E91,(IF(VLOOKUP(#REF!,'Unit costs'!$B$11:$C$21,2,FALSE)&gt;=VLOOKUP(E91,'Unit costs'!$B$11:$C$21,2,FALSE),VLOOKUP(#REF!,'Unit costs'!$B$11:$C$21,2,FALSE),VLOOKUP(E91,'Unit costs'!$B$11:$C$21,2,FALSE))),0)," ")</f>
        <v xml:space="preserve"> </v>
      </c>
      <c r="I91" s="74"/>
      <c r="J91" s="75"/>
    </row>
    <row r="92" spans="2:10" x14ac:dyDescent="0.35">
      <c r="B92" s="37">
        <v>21</v>
      </c>
      <c r="C92" s="14"/>
      <c r="D92" s="54"/>
      <c r="E92" s="55"/>
      <c r="F92" s="55"/>
      <c r="G92" s="56"/>
      <c r="H92" s="73" t="str">
        <f>IFERROR(#REF!*IF(D92&lt;&gt;#REF!,(IF(VLOOKUP(D92,'Unit costs'!$B$11:$C$21,2,FALSE)&gt;=VLOOKUP(#REF!,'Unit costs'!$B$11:$C$21,2,FALSE),VLOOKUP(D92,'Unit costs'!$B$11:$C$21,2,FALSE),VLOOKUP(#REF!,'Unit costs'!$B$11:$C$21,2,FALSE))),0)," ")</f>
        <v xml:space="preserve"> </v>
      </c>
      <c r="I92" s="74"/>
      <c r="J92" s="75"/>
    </row>
    <row r="93" spans="2:10" x14ac:dyDescent="0.35">
      <c r="B93" s="37">
        <v>22</v>
      </c>
      <c r="C93" s="14"/>
      <c r="D93" s="79"/>
      <c r="E93" s="79"/>
      <c r="F93" s="79"/>
      <c r="G93" s="79"/>
      <c r="H93" s="73"/>
      <c r="I93" s="74"/>
      <c r="J93" s="75"/>
    </row>
    <row r="94" spans="2:10" x14ac:dyDescent="0.35">
      <c r="B94" s="37">
        <v>23</v>
      </c>
      <c r="C94" s="14"/>
      <c r="D94" s="54"/>
      <c r="E94" s="55"/>
      <c r="F94" s="55"/>
      <c r="G94" s="56"/>
      <c r="H94" s="86"/>
      <c r="I94" s="87"/>
      <c r="J94" s="88"/>
    </row>
    <row r="95" spans="2:10" x14ac:dyDescent="0.35">
      <c r="B95" s="37">
        <v>24</v>
      </c>
      <c r="C95" s="14"/>
      <c r="D95" s="54"/>
      <c r="E95" s="55"/>
      <c r="F95" s="55"/>
      <c r="G95" s="56"/>
      <c r="H95" s="73"/>
      <c r="I95" s="74"/>
      <c r="J95" s="75"/>
    </row>
    <row r="96" spans="2:10" x14ac:dyDescent="0.35">
      <c r="B96" s="37">
        <v>25</v>
      </c>
      <c r="C96" s="14"/>
      <c r="D96" s="54"/>
      <c r="E96" s="55"/>
      <c r="F96" s="55"/>
      <c r="G96" s="56"/>
      <c r="H96" s="73"/>
      <c r="I96" s="74"/>
      <c r="J96" s="75"/>
    </row>
    <row r="97" spans="2:10" x14ac:dyDescent="0.35">
      <c r="B97" s="37"/>
      <c r="C97" s="42"/>
      <c r="D97" s="42"/>
      <c r="E97" s="42"/>
      <c r="F97" s="16"/>
      <c r="G97" s="42"/>
      <c r="H97" s="40">
        <f>IFERROR(G97*IF(D98&lt;&gt;E97,(IF(VLOOKUP(D98,'Unit costs'!$B$11:$C$21,2,FALSE)&gt;=VLOOKUP(E97,'Unit costs'!$B$11:$C$21,2,FALSE),VLOOKUP(D98,'Unit costs'!$B$11:$C$21,2,FALSE),VLOOKUP(E97,'Unit costs'!$B$11:$C$21,2,FALSE))),0)," ")</f>
        <v>0</v>
      </c>
      <c r="I97" s="40">
        <f>IF(D98=E97,0,G97*IF($F97='Unit costs'!$B$24,'Unit costs'!$C$24,'Unit costs'!$C$25))</f>
        <v>0</v>
      </c>
      <c r="J97" s="40">
        <f>IF(D98=E97,G97*IF($F97='Unit costs'!$B$24,'Unit costs'!$C$30,'Unit costs'!$C$25),0)</f>
        <v>0</v>
      </c>
    </row>
    <row r="98" spans="2:10" x14ac:dyDescent="0.35">
      <c r="B98" s="37"/>
      <c r="C98" s="42"/>
      <c r="D98" s="42"/>
      <c r="E98" s="42"/>
      <c r="F98" s="16"/>
      <c r="G98" s="42"/>
      <c r="H98" s="40">
        <f>IFERROR(G98*IF(D99&lt;&gt;E98,(IF(VLOOKUP(D99,'Unit costs'!$B$11:$C$21,2,FALSE)&gt;=VLOOKUP(E98,'Unit costs'!$B$11:$C$21,2,FALSE),VLOOKUP(D99,'Unit costs'!$B$11:$C$21,2,FALSE),VLOOKUP(E98,'Unit costs'!$B$11:$C$21,2,FALSE))),0)," ")</f>
        <v>0</v>
      </c>
      <c r="I98" s="40">
        <f>IF(D99=E98,0,G98*IF($F98='Unit costs'!$B$24,'Unit costs'!$C$24,'Unit costs'!$C$25))</f>
        <v>0</v>
      </c>
      <c r="J98" s="40">
        <f>IF(D99=E98,G98*IF($F98='Unit costs'!$B$24,'Unit costs'!$C$30,'Unit costs'!$C$25),0)</f>
        <v>0</v>
      </c>
    </row>
    <row r="99" spans="2:10" x14ac:dyDescent="0.35">
      <c r="B99" s="37"/>
      <c r="C99" s="42"/>
      <c r="D99" s="42"/>
      <c r="E99" s="42"/>
      <c r="F99" s="16"/>
      <c r="G99" s="42"/>
      <c r="H99" s="40">
        <f>IFERROR(G99*IF(D100&lt;&gt;E99,(IF(VLOOKUP(D100,'Unit costs'!$B$11:$C$21,2,FALSE)&gt;=VLOOKUP(E99,'Unit costs'!$B$11:$C$21,2,FALSE),VLOOKUP(D100,'Unit costs'!$B$11:$C$21,2,FALSE),VLOOKUP(E99,'Unit costs'!$B$11:$C$21,2,FALSE))),0)," ")</f>
        <v>0</v>
      </c>
      <c r="I99" s="40">
        <f>IF(D100=E99,0,G99*IF($F99='Unit costs'!$B$24,'Unit costs'!$C$24,'Unit costs'!$C$25))</f>
        <v>0</v>
      </c>
      <c r="J99" s="40">
        <f>IF(D100=E99,G99*IF($F99='Unit costs'!$B$24,'Unit costs'!$C$30,'Unit costs'!$C$25),0)</f>
        <v>0</v>
      </c>
    </row>
    <row r="100" spans="2:10" x14ac:dyDescent="0.35">
      <c r="B100" s="37"/>
      <c r="C100" s="42"/>
      <c r="D100" s="42"/>
      <c r="E100" s="42"/>
      <c r="F100" s="16"/>
      <c r="G100" s="42"/>
      <c r="H100" s="40">
        <f>IFERROR(G100*IF(D101&lt;&gt;E100,(IF(VLOOKUP(D101,'Unit costs'!$B$11:$C$21,2,FALSE)&gt;=VLOOKUP(E100,'Unit costs'!$B$11:$C$21,2,FALSE),VLOOKUP(D101,'Unit costs'!$B$11:$C$21,2,FALSE),VLOOKUP(E100,'Unit costs'!$B$11:$C$21,2,FALSE))),0)," ")</f>
        <v>0</v>
      </c>
      <c r="I100" s="40">
        <f>IF(D101=E100,0,G100*IF($F100='Unit costs'!$B$24,'Unit costs'!$C$24,'Unit costs'!$C$25))</f>
        <v>0</v>
      </c>
      <c r="J100" s="40">
        <f>IF(D101=E100,G100*IF($F100='Unit costs'!$B$24,'Unit costs'!$C$30,'Unit costs'!$C$25),0)</f>
        <v>0</v>
      </c>
    </row>
    <row r="101" spans="2:10" x14ac:dyDescent="0.35">
      <c r="B101" s="37"/>
      <c r="C101" s="42"/>
      <c r="D101" s="42"/>
      <c r="E101" s="42"/>
      <c r="F101" s="16"/>
      <c r="G101" s="42"/>
      <c r="H101" s="40">
        <f>IFERROR(G101*IF(D102&lt;&gt;E101,(IF(VLOOKUP(D102,'Unit costs'!$B$11:$C$21,2,FALSE)&gt;=VLOOKUP(E101,'Unit costs'!$B$11:$C$21,2,FALSE),VLOOKUP(D102,'Unit costs'!$B$11:$C$21,2,FALSE),VLOOKUP(E101,'Unit costs'!$B$11:$C$21,2,FALSE))),0)," ")</f>
        <v>0</v>
      </c>
      <c r="I101" s="40">
        <f>IF(D102=E101,0,G101*IF($F101='Unit costs'!$B$24,'Unit costs'!$C$24,'Unit costs'!$C$25))</f>
        <v>0</v>
      </c>
      <c r="J101" s="40">
        <f>IF(D102=E101,G101*IF($F101='Unit costs'!$B$24,'Unit costs'!$C$30,'Unit costs'!$C$25),0)</f>
        <v>0</v>
      </c>
    </row>
    <row r="102" spans="2:10" x14ac:dyDescent="0.35">
      <c r="B102" s="37"/>
      <c r="C102" s="42"/>
      <c r="D102" s="42"/>
      <c r="E102" s="42"/>
      <c r="F102" s="16"/>
      <c r="G102" s="42"/>
      <c r="H102" s="40">
        <f>IFERROR(G102*IF(D103&lt;&gt;E102,(IF(VLOOKUP(D103,'Unit costs'!$B$11:$C$21,2,FALSE)&gt;=VLOOKUP(E102,'Unit costs'!$B$11:$C$21,2,FALSE),VLOOKUP(D103,'Unit costs'!$B$11:$C$21,2,FALSE),VLOOKUP(E102,'Unit costs'!$B$11:$C$21,2,FALSE))),0)," ")</f>
        <v>0</v>
      </c>
      <c r="I102" s="40">
        <f>IF(D103=E102,0,G102*IF($F102='Unit costs'!$B$24,'Unit costs'!$C$24,'Unit costs'!$C$25))</f>
        <v>0</v>
      </c>
      <c r="J102" s="40">
        <f>IF(D103=E102,G102*IF($F102='Unit costs'!$B$24,'Unit costs'!$C$30,'Unit costs'!$C$25),0)</f>
        <v>0</v>
      </c>
    </row>
    <row r="103" spans="2:10" x14ac:dyDescent="0.35">
      <c r="B103" s="37"/>
      <c r="C103" s="42"/>
      <c r="D103" s="42"/>
      <c r="E103" s="42"/>
      <c r="F103" s="16"/>
      <c r="G103" s="42"/>
      <c r="H103" s="40">
        <f>IFERROR(G103*IF(D104&lt;&gt;E103,(IF(VLOOKUP(D104,'Unit costs'!$B$11:$C$21,2,FALSE)&gt;=VLOOKUP(E103,'Unit costs'!$B$11:$C$21,2,FALSE),VLOOKUP(D104,'Unit costs'!$B$11:$C$21,2,FALSE),VLOOKUP(E103,'Unit costs'!$B$11:$C$21,2,FALSE))),0)," ")</f>
        <v>0</v>
      </c>
      <c r="I103" s="40">
        <f>IF(D104=E103,0,G103*IF($F103='Unit costs'!$B$24,'Unit costs'!$C$24,'Unit costs'!$C$25))</f>
        <v>0</v>
      </c>
      <c r="J103" s="40">
        <f>IF(D104=E103,G103*IF($F103='Unit costs'!$B$24,'Unit costs'!$C$30,'Unit costs'!$C$25),0)</f>
        <v>0</v>
      </c>
    </row>
    <row r="104" spans="2:10" x14ac:dyDescent="0.35">
      <c r="B104" s="37"/>
      <c r="C104" s="42"/>
      <c r="D104" s="42"/>
      <c r="E104" s="42"/>
      <c r="F104" s="16"/>
      <c r="G104" s="42"/>
      <c r="H104" s="40">
        <f>IFERROR(G104*IF(D105&lt;&gt;E104,(IF(VLOOKUP(D105,'Unit costs'!$B$11:$C$21,2,FALSE)&gt;=VLOOKUP(E104,'Unit costs'!$B$11:$C$21,2,FALSE),VLOOKUP(D105,'Unit costs'!$B$11:$C$21,2,FALSE),VLOOKUP(E104,'Unit costs'!$B$11:$C$21,2,FALSE))),0)," ")</f>
        <v>0</v>
      </c>
      <c r="I104" s="40">
        <f>IF(D105=E104,0,G104*IF($F104='Unit costs'!$B$24,'Unit costs'!$C$24,'Unit costs'!$C$25))</f>
        <v>0</v>
      </c>
      <c r="J104" s="40">
        <f>IF(D105=E104,G104*IF($F104='Unit costs'!$B$24,'Unit costs'!$C$30,'Unit costs'!$C$25),0)</f>
        <v>0</v>
      </c>
    </row>
    <row r="105" spans="2:10" x14ac:dyDescent="0.35">
      <c r="B105" s="37"/>
      <c r="C105" s="42"/>
      <c r="D105" s="42"/>
      <c r="E105" s="42"/>
      <c r="F105" s="16"/>
      <c r="G105" s="42"/>
      <c r="H105" s="40">
        <f>IFERROR(G105*IF(D106&lt;&gt;E105,(IF(VLOOKUP(D106,'Unit costs'!$B$11:$C$21,2,FALSE)&gt;=VLOOKUP(E105,'Unit costs'!$B$11:$C$21,2,FALSE),VLOOKUP(D106,'Unit costs'!$B$11:$C$21,2,FALSE),VLOOKUP(E105,'Unit costs'!$B$11:$C$21,2,FALSE))),0)," ")</f>
        <v>0</v>
      </c>
      <c r="I105" s="40">
        <f>IF(D106=E105,0,G105*IF($F105='Unit costs'!$B$24,'Unit costs'!$C$24,'Unit costs'!$C$25))</f>
        <v>0</v>
      </c>
      <c r="J105" s="40">
        <f>IF(D106=E105,G105*IF($F105='Unit costs'!$B$24,'Unit costs'!$C$30,'Unit costs'!$C$25),0)</f>
        <v>0</v>
      </c>
    </row>
    <row r="106" spans="2:10" x14ac:dyDescent="0.35">
      <c r="B106" s="37"/>
      <c r="C106" s="42"/>
      <c r="D106" s="42"/>
      <c r="E106" s="42"/>
      <c r="F106" s="16"/>
      <c r="G106" s="42"/>
      <c r="H106" s="40">
        <f>IFERROR(G106*IF(D107&lt;&gt;E106,(IF(VLOOKUP(D107,'Unit costs'!$B$11:$C$21,2,FALSE)&gt;=VLOOKUP(E106,'Unit costs'!$B$11:$C$21,2,FALSE),VLOOKUP(D107,'Unit costs'!$B$11:$C$21,2,FALSE),VLOOKUP(E106,'Unit costs'!$B$11:$C$21,2,FALSE))),0)," ")</f>
        <v>0</v>
      </c>
      <c r="I106" s="40">
        <f>IF(D107=E106,0,G106*IF($F106='Unit costs'!$B$24,'Unit costs'!$C$24,'Unit costs'!$C$25))</f>
        <v>0</v>
      </c>
      <c r="J106" s="40">
        <f>IF(D107=E106,G106*IF($F106='Unit costs'!$B$24,'Unit costs'!$C$30,'Unit costs'!$C$25),0)</f>
        <v>0</v>
      </c>
    </row>
    <row r="107" spans="2:10" x14ac:dyDescent="0.35">
      <c r="B107" s="37"/>
      <c r="C107" s="42"/>
      <c r="D107" s="42"/>
      <c r="E107" s="42"/>
      <c r="F107" s="16"/>
      <c r="G107" s="42"/>
      <c r="H107" s="40">
        <f>IFERROR(G107*IF(D108&lt;&gt;E107,(IF(VLOOKUP(D108,'Unit costs'!$B$11:$C$21,2,FALSE)&gt;=VLOOKUP(E107,'Unit costs'!$B$11:$C$21,2,FALSE),VLOOKUP(D108,'Unit costs'!$B$11:$C$21,2,FALSE),VLOOKUP(E107,'Unit costs'!$B$11:$C$21,2,FALSE))),0)," ")</f>
        <v>0</v>
      </c>
      <c r="I107" s="40">
        <f>IF(D108=E107,0,G107*IF($F107='Unit costs'!$B$24,'Unit costs'!$C$24,'Unit costs'!$C$25))</f>
        <v>0</v>
      </c>
      <c r="J107" s="40">
        <f>IF(D108=E107,G107*IF($F107='Unit costs'!$B$24,'Unit costs'!$C$30,'Unit costs'!$C$25),0)</f>
        <v>0</v>
      </c>
    </row>
    <row r="108" spans="2:10" x14ac:dyDescent="0.35">
      <c r="B108" s="41"/>
      <c r="C108" s="42"/>
      <c r="D108" s="42"/>
    </row>
    <row r="109" spans="2:10" x14ac:dyDescent="0.35">
      <c r="B109" s="41"/>
    </row>
    <row r="110" spans="2:10" x14ac:dyDescent="0.35">
      <c r="B110" s="41"/>
    </row>
    <row r="111" spans="2:10" x14ac:dyDescent="0.35">
      <c r="B111" s="41"/>
    </row>
    <row r="112" spans="2:10" x14ac:dyDescent="0.35">
      <c r="B112" s="41"/>
    </row>
    <row r="113" spans="2:2" x14ac:dyDescent="0.35">
      <c r="B113" s="41"/>
    </row>
    <row r="114" spans="2:2" x14ac:dyDescent="0.35">
      <c r="B114" s="41"/>
    </row>
    <row r="115" spans="2:2" x14ac:dyDescent="0.35">
      <c r="B115" s="41"/>
    </row>
    <row r="116" spans="2:2" x14ac:dyDescent="0.35">
      <c r="B116" s="41"/>
    </row>
    <row r="117" spans="2:2" x14ac:dyDescent="0.35">
      <c r="B117" s="41"/>
    </row>
    <row r="118" spans="2:2" x14ac:dyDescent="0.35">
      <c r="B118" s="41"/>
    </row>
    <row r="119" spans="2:2" x14ac:dyDescent="0.35">
      <c r="B119" s="41"/>
    </row>
    <row r="120" spans="2:2" x14ac:dyDescent="0.35">
      <c r="B120" s="41"/>
    </row>
    <row r="121" spans="2:2" x14ac:dyDescent="0.35">
      <c r="B121" s="41"/>
    </row>
    <row r="122" spans="2:2" x14ac:dyDescent="0.35">
      <c r="B122" s="41"/>
    </row>
    <row r="123" spans="2:2" x14ac:dyDescent="0.35">
      <c r="B123" s="41"/>
    </row>
    <row r="124" spans="2:2" x14ac:dyDescent="0.35">
      <c r="B124" s="41"/>
    </row>
    <row r="125" spans="2:2" x14ac:dyDescent="0.35">
      <c r="B125" s="41"/>
    </row>
    <row r="126" spans="2:2" x14ac:dyDescent="0.35">
      <c r="B126" s="41"/>
    </row>
    <row r="127" spans="2:2" x14ac:dyDescent="0.35">
      <c r="B127" s="41"/>
    </row>
  </sheetData>
  <sheetProtection algorithmName="SHA-512" hashValue="h/hPnNL02dnu2TJEqyQ4wQ2L/zPPILzrbx515S4YhgxDIPdCsJLvk2mY0OE7RE4AZkPdyqC+ceSd8mzBHaedLQ==" saltValue="ci/tfa3k2BKMi9hqrIA3Gg==" spinCount="100000" sheet="1" objects="1" scenarios="1"/>
  <protectedRanges>
    <protectedRange sqref="F97:F107 E44:G56 D57:F58 E71:G82 D72:D82 C18:G42 C45:C69 D68:F69 E59:G67 D94:G95 C72:C95 D84:G92 C96:G96" name="Område2"/>
  </protectedRanges>
  <mergeCells count="107">
    <mergeCell ref="D95:G95"/>
    <mergeCell ref="H95:J95"/>
    <mergeCell ref="D96:G96"/>
    <mergeCell ref="H96:J96"/>
    <mergeCell ref="D92:G92"/>
    <mergeCell ref="H92:J92"/>
    <mergeCell ref="H93:J93"/>
    <mergeCell ref="D94:G94"/>
    <mergeCell ref="H94:J94"/>
    <mergeCell ref="D89:G89"/>
    <mergeCell ref="H89:J89"/>
    <mergeCell ref="D90:G90"/>
    <mergeCell ref="H90:J90"/>
    <mergeCell ref="D91:G91"/>
    <mergeCell ref="H91:J91"/>
    <mergeCell ref="D86:G86"/>
    <mergeCell ref="H86:J86"/>
    <mergeCell ref="D87:G87"/>
    <mergeCell ref="H87:J87"/>
    <mergeCell ref="D88:G88"/>
    <mergeCell ref="H88:J88"/>
    <mergeCell ref="H77:J77"/>
    <mergeCell ref="H78:J78"/>
    <mergeCell ref="H79:J79"/>
    <mergeCell ref="D66:G66"/>
    <mergeCell ref="H66:J66"/>
    <mergeCell ref="D67:G67"/>
    <mergeCell ref="H67:J67"/>
    <mergeCell ref="D68:G68"/>
    <mergeCell ref="H68:J68"/>
    <mergeCell ref="D71:G71"/>
    <mergeCell ref="H72:J72"/>
    <mergeCell ref="H71:J71"/>
    <mergeCell ref="H73:J73"/>
    <mergeCell ref="H74:J74"/>
    <mergeCell ref="D72:G72"/>
    <mergeCell ref="D73:G73"/>
    <mergeCell ref="D74:G74"/>
    <mergeCell ref="C1:J1"/>
    <mergeCell ref="C9:D9"/>
    <mergeCell ref="D6:G6"/>
    <mergeCell ref="D7:G7"/>
    <mergeCell ref="D54:G54"/>
    <mergeCell ref="D55:G55"/>
    <mergeCell ref="L4:Q4"/>
    <mergeCell ref="D49:G49"/>
    <mergeCell ref="D50:G50"/>
    <mergeCell ref="D51:G51"/>
    <mergeCell ref="D52:G52"/>
    <mergeCell ref="D53:G53"/>
    <mergeCell ref="D44:G44"/>
    <mergeCell ref="H44:J44"/>
    <mergeCell ref="D45:G45"/>
    <mergeCell ref="D46:G46"/>
    <mergeCell ref="D47:G47"/>
    <mergeCell ref="H51:J51"/>
    <mergeCell ref="H52:J52"/>
    <mergeCell ref="H53:J53"/>
    <mergeCell ref="H54:J54"/>
    <mergeCell ref="H59:J59"/>
    <mergeCell ref="D48:G48"/>
    <mergeCell ref="D56:G56"/>
    <mergeCell ref="D57:G57"/>
    <mergeCell ref="H84:J84"/>
    <mergeCell ref="D85:G85"/>
    <mergeCell ref="H85:J85"/>
    <mergeCell ref="B3:J3"/>
    <mergeCell ref="L2:Q2"/>
    <mergeCell ref="L3:Q3"/>
    <mergeCell ref="D63:G63"/>
    <mergeCell ref="H63:J63"/>
    <mergeCell ref="D64:G64"/>
    <mergeCell ref="H64:J64"/>
    <mergeCell ref="D65:G65"/>
    <mergeCell ref="H65:J65"/>
    <mergeCell ref="H60:J60"/>
    <mergeCell ref="D60:G60"/>
    <mergeCell ref="D61:G61"/>
    <mergeCell ref="H61:J61"/>
    <mergeCell ref="D62:G62"/>
    <mergeCell ref="H62:J62"/>
    <mergeCell ref="H75:J75"/>
    <mergeCell ref="H76:J76"/>
    <mergeCell ref="C10:I10"/>
    <mergeCell ref="D80:G80"/>
    <mergeCell ref="D81:G81"/>
    <mergeCell ref="D82:G82"/>
    <mergeCell ref="D84:G84"/>
    <mergeCell ref="D75:G75"/>
    <mergeCell ref="D76:G76"/>
    <mergeCell ref="D77:G77"/>
    <mergeCell ref="D78:G78"/>
    <mergeCell ref="D79:G79"/>
    <mergeCell ref="H80:J80"/>
    <mergeCell ref="H81:J81"/>
    <mergeCell ref="H82:J82"/>
    <mergeCell ref="H83:J83"/>
    <mergeCell ref="D59:G59"/>
    <mergeCell ref="H45:J45"/>
    <mergeCell ref="H46:J46"/>
    <mergeCell ref="H47:J47"/>
    <mergeCell ref="H48:J48"/>
    <mergeCell ref="H49:J49"/>
    <mergeCell ref="H50:J50"/>
    <mergeCell ref="H55:J55"/>
    <mergeCell ref="H56:J56"/>
    <mergeCell ref="H57:J57"/>
  </mergeCells>
  <conditionalFormatting sqref="H72:H83 H18:H42 H97:I107">
    <cfRule type="expression" dxfId="10" priority="18">
      <formula>AND(F18=G18,F18&lt;&gt;"",G18&lt;&gt;"")</formula>
    </cfRule>
  </conditionalFormatting>
  <conditionalFormatting sqref="D7 D6:G6">
    <cfRule type="containsBlanks" dxfId="9" priority="20">
      <formula>LEN(TRIM(D6))=0</formula>
    </cfRule>
  </conditionalFormatting>
  <conditionalFormatting sqref="D7">
    <cfRule type="containsText" dxfId="8" priority="15" operator="containsText" text="select number">
      <formula>NOT(ISERROR(SEARCH("select number",D7)))</formula>
    </cfRule>
  </conditionalFormatting>
  <conditionalFormatting sqref="H72:J72 D45 H97:J107 H73:H83 H85 H18:J42">
    <cfRule type="cellIs" dxfId="7" priority="8" operator="equal">
      <formula>0</formula>
    </cfRule>
  </conditionalFormatting>
  <conditionalFormatting sqref="H16:J16">
    <cfRule type="cellIs" dxfId="6" priority="7" operator="equal">
      <formula>0</formula>
    </cfRule>
  </conditionalFormatting>
  <conditionalFormatting sqref="B97:B107 C97:D108 E97:G107">
    <cfRule type="containsBlanks" dxfId="5" priority="5">
      <formula>LEN(TRIM(B97))=0</formula>
    </cfRule>
  </conditionalFormatting>
  <conditionalFormatting sqref="F97:F107 F18:F42">
    <cfRule type="expression" priority="21">
      <formula>AND($D$19&lt;&gt;$E$18)</formula>
    </cfRule>
  </conditionalFormatting>
  <conditionalFormatting sqref="D45">
    <cfRule type="expression" dxfId="4" priority="23">
      <formula>AND(F45=G45,F45&lt;&gt;"",G45&lt;&gt;"")</formula>
    </cfRule>
  </conditionalFormatting>
  <conditionalFormatting sqref="H85">
    <cfRule type="expression" dxfId="3" priority="25">
      <formula>AND(F84=G84,F84&lt;&gt;"",G84&lt;&gt;"")</formula>
    </cfRule>
  </conditionalFormatting>
  <conditionalFormatting sqref="H86:H93">
    <cfRule type="expression" dxfId="2" priority="2">
      <formula>AND(F86=G86,F86&lt;&gt;"",G86&lt;&gt;"")</formula>
    </cfRule>
  </conditionalFormatting>
  <conditionalFormatting sqref="H86:H93 H95:H96">
    <cfRule type="cellIs" dxfId="1" priority="1" operator="equal">
      <formula>0</formula>
    </cfRule>
  </conditionalFormatting>
  <conditionalFormatting sqref="H95:H96">
    <cfRule type="expression" dxfId="0" priority="3">
      <formula>AND(F94=G94,F94&lt;&gt;"",G94&lt;&gt;"")</formula>
    </cfRule>
  </conditionalFormatting>
  <dataValidations count="4">
    <dataValidation type="whole" operator="greaterThan" allowBlank="1" showInputMessage="1" showErrorMessage="1" sqref="G97:G107 G18:G42" xr:uid="{E4B50AB3-3DFC-48D4-8909-3A19F1271976}">
      <formula1>0</formula1>
    </dataValidation>
    <dataValidation type="whole" allowBlank="1" showInputMessage="1" showErrorMessage="1" sqref="H45:J49 H51:J60 H62:J69" xr:uid="{9B816B71-5B6E-4A30-992F-565D3912AC2E}">
      <formula1>0</formula1>
      <formula2>9.99999999999999E+49</formula2>
    </dataValidation>
    <dataValidation type="whole" allowBlank="1" showInputMessage="1" showErrorMessage="1" sqref="H72:J96" xr:uid="{7BC702DC-DC61-4E8E-97EC-94FF53EFD118}">
      <formula1>0</formula1>
      <formula2>99999999</formula2>
    </dataValidation>
    <dataValidation type="whole" allowBlank="1" showInputMessage="1" showErrorMessage="1" sqref="H50:J50 H61:J61" xr:uid="{DA461094-4B4D-4667-8EC8-5B71CBD34079}">
      <formula1>0</formula1>
      <formula2>999999999999999000</formula2>
    </dataValidation>
  </dataValidations>
  <pageMargins left="0.25" right="0.25" top="0.75" bottom="0.75" header="0.3" footer="0.3"/>
  <pageSetup paperSize="9" scale="92" fitToHeight="3" orientation="landscape" r:id="rId1"/>
  <ignoredErrors>
    <ignoredError sqref="H91:H92 H81:H82"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AF0DCF-8325-42B8-85C4-C043DD3534FC}">
          <x14:formula1>
            <xm:f>'Unit costs'!$B$24:$B$25</xm:f>
          </x14:formula1>
          <xm:sqref>F97:F107 F18:F42</xm:sqref>
        </x14:dataValidation>
        <x14:dataValidation type="list" allowBlank="1" showInputMessage="1" showErrorMessage="1" xr:uid="{130AFEED-CE11-42D5-B051-D281CEF1987B}">
          <x14:formula1>
            <xm:f>'Unit costs'!$B$11:$B$21</xm:f>
          </x14:formula1>
          <xm:sqref>D97:D108 E97:E107 D18:E42</xm:sqref>
        </x14:dataValidation>
        <x14:dataValidation type="list" showInputMessage="1" showErrorMessage="1" xr:uid="{18C28359-F018-4BA8-B57D-6626B2A6931E}">
          <x14:formula1>
            <xm:f>'listar-fela'!$A$9:$A$14</xm:f>
          </x14:formula1>
          <xm:sqref>D7:G7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33"/>
  <sheetViews>
    <sheetView showGridLines="0" workbookViewId="0">
      <selection activeCell="D33" sqref="D33"/>
    </sheetView>
  </sheetViews>
  <sheetFormatPr defaultRowHeight="14.5" x14ac:dyDescent="0.35"/>
  <cols>
    <col min="1" max="1" width="5.7265625" customWidth="1"/>
    <col min="2" max="2" width="40.54296875" customWidth="1"/>
    <col min="3" max="3" width="28.26953125" customWidth="1"/>
    <col min="4" max="4" width="38" customWidth="1"/>
  </cols>
  <sheetData>
    <row r="2" spans="2:4" ht="18.5" x14ac:dyDescent="0.45">
      <c r="B2" s="3" t="s">
        <v>35</v>
      </c>
      <c r="C2" s="1"/>
      <c r="D2" s="1"/>
    </row>
    <row r="3" spans="2:4" ht="15" thickBot="1" x14ac:dyDescent="0.4"/>
    <row r="4" spans="2:4" x14ac:dyDescent="0.35">
      <c r="B4" s="6" t="s">
        <v>13</v>
      </c>
      <c r="C4" s="7"/>
    </row>
    <row r="5" spans="2:4" x14ac:dyDescent="0.35">
      <c r="B5" t="s">
        <v>36</v>
      </c>
      <c r="C5" s="2">
        <v>4000</v>
      </c>
    </row>
    <row r="6" spans="2:4" ht="15" thickBot="1" x14ac:dyDescent="0.4">
      <c r="B6" s="4" t="s">
        <v>37</v>
      </c>
      <c r="C6" s="5">
        <v>2000</v>
      </c>
    </row>
    <row r="7" spans="2:4" x14ac:dyDescent="0.35">
      <c r="C7" s="12"/>
    </row>
    <row r="8" spans="2:4" x14ac:dyDescent="0.35">
      <c r="C8" s="12"/>
    </row>
    <row r="9" spans="2:4" ht="16" thickBot="1" x14ac:dyDescent="0.4">
      <c r="B9" s="13" t="s">
        <v>38</v>
      </c>
    </row>
    <row r="10" spans="2:4" x14ac:dyDescent="0.35">
      <c r="B10" s="6" t="s">
        <v>39</v>
      </c>
      <c r="C10" s="6" t="s">
        <v>40</v>
      </c>
    </row>
    <row r="11" spans="2:4" x14ac:dyDescent="0.35">
      <c r="B11" t="s">
        <v>41</v>
      </c>
      <c r="C11" s="8">
        <v>630</v>
      </c>
    </row>
    <row r="12" spans="2:4" x14ac:dyDescent="0.35">
      <c r="B12" t="s">
        <v>42</v>
      </c>
      <c r="C12" s="8">
        <v>630</v>
      </c>
    </row>
    <row r="13" spans="2:4" x14ac:dyDescent="0.35">
      <c r="B13" t="s">
        <v>43</v>
      </c>
      <c r="C13" s="8">
        <v>630</v>
      </c>
    </row>
    <row r="14" spans="2:4" x14ac:dyDescent="0.35">
      <c r="B14" t="s">
        <v>44</v>
      </c>
      <c r="C14" s="8">
        <v>630</v>
      </c>
    </row>
    <row r="15" spans="2:4" x14ac:dyDescent="0.35">
      <c r="B15" t="s">
        <v>45</v>
      </c>
      <c r="C15" s="8">
        <v>630</v>
      </c>
    </row>
    <row r="16" spans="2:4" x14ac:dyDescent="0.35">
      <c r="B16" t="s">
        <v>46</v>
      </c>
      <c r="C16" s="8">
        <v>630</v>
      </c>
    </row>
    <row r="17" spans="2:3" x14ac:dyDescent="0.35">
      <c r="B17" t="s">
        <v>47</v>
      </c>
      <c r="C17" s="8">
        <v>630</v>
      </c>
    </row>
    <row r="18" spans="2:3" x14ac:dyDescent="0.35">
      <c r="B18" t="s">
        <v>48</v>
      </c>
      <c r="C18" s="8">
        <v>630</v>
      </c>
    </row>
    <row r="19" spans="2:3" x14ac:dyDescent="0.35">
      <c r="B19" t="s">
        <v>49</v>
      </c>
      <c r="C19" s="8">
        <v>1600</v>
      </c>
    </row>
    <row r="20" spans="2:3" x14ac:dyDescent="0.35">
      <c r="B20" t="s">
        <v>50</v>
      </c>
      <c r="C20" s="8">
        <v>960</v>
      </c>
    </row>
    <row r="21" spans="2:3" ht="15" thickBot="1" x14ac:dyDescent="0.4">
      <c r="B21" s="4" t="s">
        <v>51</v>
      </c>
      <c r="C21" s="9">
        <v>960</v>
      </c>
    </row>
    <row r="22" spans="2:3" ht="15" thickBot="1" x14ac:dyDescent="0.4">
      <c r="C22" s="8"/>
    </row>
    <row r="23" spans="2:3" x14ac:dyDescent="0.35">
      <c r="B23" s="11" t="s">
        <v>52</v>
      </c>
      <c r="C23" s="52" t="s">
        <v>40</v>
      </c>
    </row>
    <row r="24" spans="2:3" x14ac:dyDescent="0.35">
      <c r="B24" t="s">
        <v>53</v>
      </c>
      <c r="C24" s="8">
        <v>175</v>
      </c>
    </row>
    <row r="25" spans="2:3" ht="15" thickBot="1" x14ac:dyDescent="0.4">
      <c r="B25" s="4" t="s">
        <v>54</v>
      </c>
      <c r="C25" s="9">
        <v>0</v>
      </c>
    </row>
    <row r="26" spans="2:3" x14ac:dyDescent="0.35">
      <c r="C26" s="8"/>
    </row>
    <row r="27" spans="2:3" x14ac:dyDescent="0.35">
      <c r="C27" s="8"/>
    </row>
    <row r="28" spans="2:3" ht="33" customHeight="1" thickBot="1" x14ac:dyDescent="0.4">
      <c r="B28" s="72" t="s">
        <v>55</v>
      </c>
      <c r="C28" s="72"/>
    </row>
    <row r="29" spans="2:3" x14ac:dyDescent="0.35">
      <c r="B29" s="11" t="s">
        <v>56</v>
      </c>
      <c r="C29" s="52" t="s">
        <v>40</v>
      </c>
    </row>
    <row r="30" spans="2:3" x14ac:dyDescent="0.35">
      <c r="B30" t="s">
        <v>53</v>
      </c>
      <c r="C30" s="8">
        <v>475</v>
      </c>
    </row>
    <row r="31" spans="2:3" ht="15" thickBot="1" x14ac:dyDescent="0.4">
      <c r="B31" s="4" t="s">
        <v>54</v>
      </c>
      <c r="C31" s="9">
        <v>0</v>
      </c>
    </row>
    <row r="32" spans="2:3" x14ac:dyDescent="0.35">
      <c r="C32" s="1"/>
    </row>
    <row r="33" spans="3:3" x14ac:dyDescent="0.35">
      <c r="C33" s="1"/>
    </row>
  </sheetData>
  <sheetProtection algorithmName="SHA-512" hashValue="3Fm1PupT9b+JzThOnZ9moAM25sd8UqbEhQlIuHqXXGpHn2GJprgeoik/X/xtGBOtkL4G2PQ2XLfVlaaXsPRJgQ==" saltValue="jfyJlRuXUj9+e0E2PerFCQ==" spinCount="100000" sheet="1" objects="1" scenarios="1"/>
  <mergeCells count="1">
    <mergeCell ref="B28:C2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F69E0-196C-4B14-8DE6-4BDF0B52BAB5}">
  <sheetPr>
    <tabColor rgb="FFC00000"/>
  </sheetPr>
  <dimension ref="A1:D22"/>
  <sheetViews>
    <sheetView workbookViewId="0">
      <selection activeCell="A14" sqref="A14"/>
    </sheetView>
  </sheetViews>
  <sheetFormatPr defaultColWidth="9.1796875" defaultRowHeight="14.5" x14ac:dyDescent="0.35"/>
  <sheetData>
    <row r="1" spans="1:1" x14ac:dyDescent="0.35">
      <c r="A1" t="s">
        <v>57</v>
      </c>
    </row>
    <row r="2" spans="1:1" x14ac:dyDescent="0.35">
      <c r="A2" s="10" t="s">
        <v>58</v>
      </c>
    </row>
    <row r="3" spans="1:1" x14ac:dyDescent="0.35">
      <c r="A3" s="10" t="s">
        <v>59</v>
      </c>
    </row>
    <row r="4" spans="1:1" x14ac:dyDescent="0.35">
      <c r="A4" s="10"/>
    </row>
    <row r="5" spans="1:1" x14ac:dyDescent="0.35">
      <c r="A5" s="10"/>
    </row>
    <row r="6" spans="1:1" x14ac:dyDescent="0.35">
      <c r="A6" s="10"/>
    </row>
    <row r="7" spans="1:1" x14ac:dyDescent="0.35">
      <c r="A7" s="10"/>
    </row>
    <row r="8" spans="1:1" x14ac:dyDescent="0.35">
      <c r="A8" s="10"/>
    </row>
    <row r="9" spans="1:1" x14ac:dyDescent="0.35">
      <c r="A9" t="s">
        <v>9</v>
      </c>
    </row>
    <row r="10" spans="1:1" x14ac:dyDescent="0.35">
      <c r="A10">
        <v>3</v>
      </c>
    </row>
    <row r="11" spans="1:1" x14ac:dyDescent="0.35">
      <c r="A11">
        <v>4</v>
      </c>
    </row>
    <row r="12" spans="1:1" x14ac:dyDescent="0.35">
      <c r="A12">
        <v>5</v>
      </c>
    </row>
    <row r="13" spans="1:1" x14ac:dyDescent="0.35">
      <c r="A13">
        <v>6</v>
      </c>
    </row>
    <row r="14" spans="1:1" x14ac:dyDescent="0.35">
      <c r="A14" t="s">
        <v>60</v>
      </c>
    </row>
    <row r="18" spans="1:4" x14ac:dyDescent="0.35">
      <c r="A18" s="10"/>
    </row>
    <row r="19" spans="1:4" x14ac:dyDescent="0.35">
      <c r="A19" s="10"/>
    </row>
    <row r="22" spans="1:4" x14ac:dyDescent="0.35">
      <c r="A22">
        <f>IFERROR(IF(Activity!D7="6 or more", 11000, 3000+(Activity!D7*1000-1000)),0)</f>
        <v>0</v>
      </c>
      <c r="D22">
        <f>IFERROR(A22, 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8BF7B8CAC559458207C3EDA3446557" ma:contentTypeVersion="11" ma:contentTypeDescription="Create a new document." ma:contentTypeScope="" ma:versionID="df96e3d150e407a9c86d55461fb8284c">
  <xsd:schema xmlns:xsd="http://www.w3.org/2001/XMLSchema" xmlns:xs="http://www.w3.org/2001/XMLSchema" xmlns:p="http://schemas.microsoft.com/office/2006/metadata/properties" xmlns:ns2="077f3634-5e1b-4ec1-83c0-6b9cc94b746a" xmlns:ns3="8213e2a5-88ce-4006-a868-8edb068306db" targetNamespace="http://schemas.microsoft.com/office/2006/metadata/properties" ma:root="true" ma:fieldsID="13285b13e3bc19bb1a32c564bb2de2f5" ns2:_="" ns3:_="">
    <xsd:import namespace="077f3634-5e1b-4ec1-83c0-6b9cc94b746a"/>
    <xsd:import namespace="8213e2a5-88ce-4006-a868-8edb068306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f3634-5e1b-4ec1-83c0-6b9cc94b7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213e2a5-88ce-4006-a868-8edb068306d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213e2a5-88ce-4006-a868-8edb068306db">
      <UserInfo>
        <DisplayName/>
        <AccountId xsi:nil="true"/>
        <AccountType/>
      </UserInfo>
    </SharedWithUsers>
  </documentManagement>
</p:properties>
</file>

<file path=customXml/itemProps1.xml><?xml version="1.0" encoding="utf-8"?>
<ds:datastoreItem xmlns:ds="http://schemas.openxmlformats.org/officeDocument/2006/customXml" ds:itemID="{8625BEAE-CB39-4828-AA37-38CF67489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f3634-5e1b-4ec1-83c0-6b9cc94b746a"/>
    <ds:schemaRef ds:uri="8213e2a5-88ce-4006-a868-8edb068306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8E416B-EB8F-4F20-99FC-D69BB60A4F40}">
  <ds:schemaRefs>
    <ds:schemaRef ds:uri="http://schemas.microsoft.com/sharepoint/v3/contenttype/forms"/>
  </ds:schemaRefs>
</ds:datastoreItem>
</file>

<file path=customXml/itemProps3.xml><?xml version="1.0" encoding="utf-8"?>
<ds:datastoreItem xmlns:ds="http://schemas.openxmlformats.org/officeDocument/2006/customXml" ds:itemID="{2CD898A2-8E4C-4102-9C35-AACEC0C67D66}">
  <ds:schemaRefs>
    <ds:schemaRef ds:uri="http://schemas.microsoft.com/office/2006/metadata/properties"/>
    <ds:schemaRef ds:uri="http://schemas.microsoft.com/office/infopath/2007/PartnerControls"/>
    <ds:schemaRef ds:uri="8213e2a5-88ce-4006-a868-8edb068306d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Activity</vt:lpstr>
      <vt:lpstr>Unit costs</vt:lpstr>
      <vt:lpstr>listar-fela</vt:lpstr>
      <vt:lpstr>activity</vt:lpstr>
      <vt:lpstr>cat</vt:lpstr>
      <vt:lpstr>Activity!Print_Area</vt:lpstr>
      <vt:lpstr>programme</vt:lpstr>
      <vt:lpstr>type</vt:lpstr>
      <vt:lpstr>typeb</vt:lpstr>
    </vt:vector>
  </TitlesOfParts>
  <Manager/>
  <Company>Statens 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Malene Vangdrup</dc:creator>
  <cp:keywords/>
  <dc:description/>
  <cp:lastModifiedBy>Eydís Inga Valsdóttir - RR</cp:lastModifiedBy>
  <cp:revision/>
  <dcterms:created xsi:type="dcterms:W3CDTF">2015-08-24T06:29:30Z</dcterms:created>
  <dcterms:modified xsi:type="dcterms:W3CDTF">2022-11-22T08:45:33Z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0x0101002D8BF7B8CAC559458207C3EDA3446557</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