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301nordplus-rr/Shared Documents/Nordiske sprog/Undirbúningur fyrir umsóknarfrest/2025/"/>
    </mc:Choice>
  </mc:AlternateContent>
  <xr:revisionPtr revIDLastSave="40" documentId="8_{0E2E7662-CDFA-4FE0-8E47-9D022647E0DD}" xr6:coauthVersionLast="47" xr6:coauthVersionMax="47" xr10:uidLastSave="{7C37AB48-F68A-4008-8BC9-A0B743799732}"/>
  <bookViews>
    <workbookView xWindow="-19310" yWindow="-110" windowWidth="19420" windowHeight="10300" xr2:uid="{00000000-000D-0000-FFFF-FFFF00000000}"/>
  </bookViews>
  <sheets>
    <sheet name="Activity" sheetId="7" r:id="rId1"/>
    <sheet name="Unit costs" sheetId="5" r:id="rId2"/>
    <sheet name="listar-fela" sheetId="9" state="hidden" r:id="rId3"/>
  </sheets>
  <definedNames>
    <definedName name="activity">'listar-fela'!$A$1:$A$7</definedName>
    <definedName name="cat">'listar-fela'!$K$10:$K$14</definedName>
    <definedName name="category">'listar-fela'!#REF!</definedName>
    <definedName name="_xlnm.Print_Area" localSheetId="0">Activity!$B$1:$J$107</definedName>
    <definedName name="programme">'listar-fela'!$A$18:$A$19</definedName>
    <definedName name="type">'listar-fela'!$A$2:$A$7</definedName>
    <definedName name="typeb">'listar-fela'!$A$2:$A$7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7" l="1"/>
  <c r="H92" i="7"/>
  <c r="D12" i="7"/>
  <c r="H91" i="7"/>
  <c r="A22" i="9"/>
  <c r="I19" i="7"/>
  <c r="I20" i="7"/>
  <c r="I21" i="7"/>
  <c r="I22" i="7"/>
  <c r="H16" i="7" s="1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18" i="7"/>
  <c r="H18" i="7"/>
  <c r="J18" i="7"/>
  <c r="H20" i="7"/>
  <c r="J20" i="7"/>
  <c r="H21" i="7"/>
  <c r="J21" i="7"/>
  <c r="H22" i="7"/>
  <c r="J22" i="7"/>
  <c r="H23" i="7"/>
  <c r="J23" i="7"/>
  <c r="H24" i="7"/>
  <c r="J24" i="7"/>
  <c r="H25" i="7"/>
  <c r="J25" i="7"/>
  <c r="H26" i="7"/>
  <c r="J26" i="7"/>
  <c r="H27" i="7"/>
  <c r="J27" i="7"/>
  <c r="H28" i="7"/>
  <c r="J28" i="7"/>
  <c r="H29" i="7"/>
  <c r="J29" i="7"/>
  <c r="H30" i="7"/>
  <c r="J30" i="7"/>
  <c r="H31" i="7"/>
  <c r="J31" i="7"/>
  <c r="H32" i="7"/>
  <c r="J32" i="7"/>
  <c r="H33" i="7"/>
  <c r="J33" i="7"/>
  <c r="H34" i="7"/>
  <c r="J34" i="7"/>
  <c r="H35" i="7"/>
  <c r="J35" i="7"/>
  <c r="H36" i="7"/>
  <c r="J36" i="7"/>
  <c r="H37" i="7"/>
  <c r="J37" i="7"/>
  <c r="H38" i="7"/>
  <c r="J38" i="7"/>
  <c r="H39" i="7"/>
  <c r="J39" i="7"/>
  <c r="H40" i="7"/>
  <c r="J40" i="7"/>
  <c r="H41" i="7"/>
  <c r="J41" i="7"/>
  <c r="H42" i="7"/>
  <c r="J42" i="7"/>
  <c r="H19" i="7"/>
  <c r="J19" i="7"/>
  <c r="D11" i="7" l="1"/>
  <c r="J16" i="7"/>
  <c r="I16" i="7"/>
  <c r="H82" i="7" l="1"/>
  <c r="H81" i="7"/>
  <c r="D13" i="7" s="1"/>
  <c r="D15" i="7" s="1"/>
  <c r="D22" i="9" l="1"/>
</calcChain>
</file>

<file path=xl/sharedStrings.xml><?xml version="1.0" encoding="utf-8"?>
<sst xmlns="http://schemas.openxmlformats.org/spreadsheetml/2006/main" count="72" uniqueCount="63">
  <si>
    <r>
      <t xml:space="preserve">Make sure to click on </t>
    </r>
    <r>
      <rPr>
        <b/>
        <sz val="11"/>
        <color rgb="FFFF0000"/>
        <rFont val="Calibri"/>
        <family val="2"/>
        <scheme val="minor"/>
      </rPr>
      <t>“Enable Editing”</t>
    </r>
    <r>
      <rPr>
        <b/>
        <sz val="11"/>
        <color theme="1"/>
        <rFont val="Calibri"/>
        <family val="2"/>
        <scheme val="minor"/>
      </rPr>
      <t xml:space="preserve"> at the top if applicable </t>
    </r>
  </si>
  <si>
    <t>To be completed for each activity applied for in the Espresso application</t>
  </si>
  <si>
    <t xml:space="preserve">HOW TO COMPLETE THE FORM </t>
  </si>
  <si>
    <t>Yellow fields are obligatory</t>
  </si>
  <si>
    <t>Project number:</t>
  </si>
  <si>
    <t xml:space="preserve">as indicated in section 1.1 or 1.2 in the application  </t>
  </si>
  <si>
    <t>Number of active organisations:</t>
  </si>
  <si>
    <t>select number</t>
  </si>
  <si>
    <t>in this project/network</t>
  </si>
  <si>
    <r>
      <t xml:space="preserve">based on inserted data. </t>
    </r>
    <r>
      <rPr>
        <b/>
        <sz val="11"/>
        <color rgb="FF0070B6"/>
        <rFont val="Calibri"/>
        <family val="2"/>
        <scheme val="minor"/>
      </rPr>
      <t>Use these amounts in the Espresso application</t>
    </r>
    <r>
      <rPr>
        <sz val="11"/>
        <color rgb="FF0070B6"/>
        <rFont val="Calibri"/>
        <family val="2"/>
        <scheme val="minor"/>
      </rPr>
      <t>!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</si>
  <si>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t>Travel &amp; subsistence:</t>
  </si>
  <si>
    <t>Extraordinary project support, if justified:</t>
  </si>
  <si>
    <t>Maximum amount:</t>
  </si>
  <si>
    <t>Travel &amp; subsistence</t>
  </si>
  <si>
    <t>Travel no.</t>
  </si>
  <si>
    <r>
      <t xml:space="preserve">Purpose of travel
and justification of domestic travel, if applicable </t>
    </r>
    <r>
      <rPr>
        <b/>
        <vertAlign val="superscript"/>
        <sz val="12"/>
        <color rgb="FFFF0000"/>
        <rFont val="Calibri"/>
        <family val="2"/>
        <scheme val="minor"/>
      </rPr>
      <t>2</t>
    </r>
  </si>
  <si>
    <t>From country</t>
  </si>
  <si>
    <t>To country</t>
  </si>
  <si>
    <r>
      <t xml:space="preserve">Domestic travel? </t>
    </r>
    <r>
      <rPr>
        <b/>
        <vertAlign val="superscript"/>
        <sz val="12"/>
        <color rgb="FFFF0000"/>
        <rFont val="Calibri"/>
        <family val="2"/>
        <scheme val="minor"/>
      </rPr>
      <t>3</t>
    </r>
  </si>
  <si>
    <t>Number of partici- pants</t>
  </si>
  <si>
    <t>International travel &amp; subsistence €</t>
  </si>
  <si>
    <t>and domestic travel in addition</t>
  </si>
  <si>
    <t>Domestic travel &amp; subsistence</t>
  </si>
  <si>
    <t>Activity No.</t>
  </si>
  <si>
    <t xml:space="preserve">Please explain the activity that is being applied for </t>
  </si>
  <si>
    <t>The Amount applied for €</t>
  </si>
  <si>
    <t xml:space="preserve">Activity No. </t>
  </si>
  <si>
    <r>
      <t xml:space="preserve">Please name the project or network activities applied for that need extraordinary costs </t>
    </r>
    <r>
      <rPr>
        <b/>
        <vertAlign val="superscript"/>
        <sz val="12"/>
        <color rgb="FFFF0000"/>
        <rFont val="Calibri"/>
        <family val="2"/>
        <scheme val="minor"/>
      </rPr>
      <t>5</t>
    </r>
  </si>
  <si>
    <t>Please explain the extraordinary costs (must be justified in the Espresso application form)</t>
  </si>
  <si>
    <t>Unit costs</t>
  </si>
  <si>
    <t>International travel,  travel &amp; subsistence</t>
  </si>
  <si>
    <t>Participating countries</t>
  </si>
  <si>
    <t>€ per travelling participant</t>
  </si>
  <si>
    <t>Denmark</t>
  </si>
  <si>
    <t>Norway</t>
  </si>
  <si>
    <t>Sweden</t>
  </si>
  <si>
    <t>Finland</t>
  </si>
  <si>
    <t>Åland</t>
  </si>
  <si>
    <t>Lithuania</t>
  </si>
  <si>
    <t>Estonia</t>
  </si>
  <si>
    <t>Latvia</t>
  </si>
  <si>
    <t>Greenland</t>
  </si>
  <si>
    <t>Faroe Islands</t>
  </si>
  <si>
    <t>Iceland</t>
  </si>
  <si>
    <t>Additional domestic travel more than 500 km</t>
  </si>
  <si>
    <t>Yes</t>
  </si>
  <si>
    <t>No</t>
  </si>
  <si>
    <t>Domestic travel and subsistence (with no international travel)</t>
  </si>
  <si>
    <t>Domestic travel and subsistence</t>
  </si>
  <si>
    <t>select from list</t>
  </si>
  <si>
    <t>Network Activities</t>
  </si>
  <si>
    <t>Project Support</t>
  </si>
  <si>
    <t>7 or more</t>
  </si>
  <si>
    <t>Inclusion Support:</t>
  </si>
  <si>
    <t xml:space="preserve">Inclusion Support </t>
  </si>
  <si>
    <t>Please explain the need for Inclusion Support</t>
  </si>
  <si>
    <r>
      <rPr>
        <b/>
        <sz val="14"/>
        <color rgb="FFFF0000"/>
        <rFont val="Calibri"/>
        <family val="2"/>
        <scheme val="minor"/>
      </rPr>
      <t>Budget for Nordic Language Courses,  Nordplus Nordic Languages</t>
    </r>
    <r>
      <rPr>
        <b/>
        <strike/>
        <sz val="14"/>
        <color rgb="FFFF0000"/>
        <rFont val="Calibri"/>
        <family val="2"/>
        <scheme val="minor"/>
      </rPr>
      <t xml:space="preserve">
</t>
    </r>
    <r>
      <rPr>
        <b/>
        <sz val="12"/>
        <color rgb="FF0070B6"/>
        <rFont val="Calibri"/>
        <family val="2"/>
        <scheme val="minor"/>
      </rPr>
      <t>Annex to the 2025 application</t>
    </r>
  </si>
  <si>
    <t>Course Management and Administration</t>
  </si>
  <si>
    <r>
      <t xml:space="preserve">Please name the Course Management and administration costs applied for </t>
    </r>
    <r>
      <rPr>
        <b/>
        <vertAlign val="superscript"/>
        <sz val="12"/>
        <color rgb="FFFF0000"/>
        <rFont val="Calibri"/>
        <family val="2"/>
        <scheme val="minor"/>
      </rPr>
      <t>4</t>
    </r>
  </si>
  <si>
    <t>Nordic Languages - Nordic Language Courses budget form</t>
  </si>
  <si>
    <t>Course Management and Administration:</t>
  </si>
  <si>
    <t>Budget summary of Nordic Language Courses</t>
  </si>
  <si>
    <r>
      <t xml:space="preserve">Inclusion Support </t>
    </r>
    <r>
      <rPr>
        <b/>
        <vertAlign val="superscript"/>
        <sz val="12"/>
        <color rgb="FFFF0000"/>
        <rFont val="Calibri"/>
        <family val="2"/>
        <scheme val="minor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</si>
</sst>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d/m/yyyy;@"/>
    <numFmt numFmtId="167" formatCode="#,##0\ [$€-1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0070B6"/>
      <name val="Calibri"/>
      <family val="2"/>
      <scheme val="minor"/>
    </font>
    <font>
      <sz val="11"/>
      <color rgb="FF0070B6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B6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2" xfId="0" applyBorder="1"/>
    <xf numFmtId="0" fontId="2" fillId="0" borderId="3" xfId="0" applyFont="1" applyBorder="1"/>
    <xf numFmtId="3" fontId="0" fillId="0" borderId="0" xfId="0" applyNumberFormat="1"/>
    <xf numFmtId="3" fontId="0" fillId="0" borderId="2" xfId="0" applyNumberFormat="1" applyBorder="1"/>
    <xf numFmtId="0" fontId="5" fillId="0" borderId="0" xfId="0" applyFont="1"/>
    <xf numFmtId="0" fontId="2" fillId="0" borderId="3" xfId="0" applyFont="1" applyBorder="1" applyAlignment="1">
      <alignment wrapText="1"/>
    </xf>
    <xf numFmtId="165" fontId="1" fillId="0" borderId="0" xfId="1" applyNumberFormat="1" applyFont="1" applyBorder="1"/>
    <xf numFmtId="0" fontId="12" fillId="0" borderId="0" xfId="0" applyFont="1"/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166" fontId="0" fillId="0" borderId="0" xfId="0" applyNumberFormat="1"/>
    <xf numFmtId="0" fontId="5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67" fontId="1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167" fontId="2" fillId="0" borderId="1" xfId="0" applyNumberFormat="1" applyFont="1" applyBorder="1" applyAlignment="1">
      <alignment horizontal="center"/>
    </xf>
    <xf numFmtId="167" fontId="15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0" fontId="9" fillId="0" borderId="0" xfId="2" applyFill="1" applyProtection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7" fontId="16" fillId="9" borderId="0" xfId="0" applyNumberFormat="1" applyFont="1" applyFill="1" applyAlignment="1">
      <alignment horizontal="center"/>
    </xf>
    <xf numFmtId="0" fontId="0" fillId="0" borderId="10" xfId="0" applyBorder="1"/>
    <xf numFmtId="0" fontId="2" fillId="0" borderId="3" xfId="0" applyFont="1" applyBorder="1" applyAlignment="1">
      <alignment horizontal="right"/>
    </xf>
    <xf numFmtId="167" fontId="5" fillId="3" borderId="9" xfId="0" applyNumberFormat="1" applyFont="1" applyFill="1" applyBorder="1" applyAlignment="1" applyProtection="1">
      <alignment horizontal="center" vertical="center"/>
      <protection locked="0"/>
    </xf>
    <xf numFmtId="167" fontId="5" fillId="3" borderId="4" xfId="0" applyNumberFormat="1" applyFont="1" applyFill="1" applyBorder="1" applyAlignment="1" applyProtection="1">
      <alignment horizontal="center" vertical="center"/>
      <protection locked="0"/>
    </xf>
    <xf numFmtId="167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167" fontId="10" fillId="9" borderId="1" xfId="0" applyNumberFormat="1" applyFont="1" applyFill="1" applyBorder="1" applyAlignment="1">
      <alignment horizontal="center" vertical="center" wrapText="1"/>
    </xf>
    <xf numFmtId="167" fontId="11" fillId="9" borderId="1" xfId="0" applyNumberFormat="1" applyFont="1" applyFill="1" applyBorder="1" applyAlignment="1">
      <alignment horizontal="center" vertical="center" wrapText="1"/>
    </xf>
    <xf numFmtId="167" fontId="5" fillId="3" borderId="9" xfId="0" applyNumberFormat="1" applyFont="1" applyFill="1" applyBorder="1" applyAlignment="1" applyProtection="1">
      <alignment horizontal="center" vertical="center"/>
      <protection locked="0"/>
    </xf>
    <xf numFmtId="167" fontId="5" fillId="3" borderId="4" xfId="0" applyNumberFormat="1" applyFont="1" applyFill="1" applyBorder="1" applyAlignment="1" applyProtection="1">
      <alignment horizontal="center" vertical="center"/>
      <protection locked="0"/>
    </xf>
    <xf numFmtId="167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167" fontId="0" fillId="3" borderId="9" xfId="0" applyNumberFormat="1" applyFill="1" applyBorder="1" applyAlignment="1" applyProtection="1">
      <alignment horizontal="center"/>
      <protection locked="0"/>
    </xf>
    <xf numFmtId="167" fontId="0" fillId="3" borderId="4" xfId="0" applyNumberFormat="1" applyFill="1" applyBorder="1" applyAlignment="1" applyProtection="1">
      <alignment horizontal="center"/>
      <protection locked="0"/>
    </xf>
    <xf numFmtId="167" fontId="0" fillId="3" borderId="8" xfId="0" applyNumberForma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/>
    </xf>
    <xf numFmtId="49" fontId="0" fillId="0" borderId="3" xfId="0" applyNumberFormat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2" fillId="8" borderId="0" xfId="0" applyFont="1" applyFill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23" fillId="3" borderId="9" xfId="0" applyNumberFormat="1" applyFont="1" applyFill="1" applyBorder="1" applyAlignment="1" applyProtection="1">
      <alignment horizontal="center" vertical="center"/>
      <protection locked="0"/>
    </xf>
    <xf numFmtId="167" fontId="23" fillId="3" borderId="4" xfId="0" applyNumberFormat="1" applyFont="1" applyFill="1" applyBorder="1" applyAlignment="1" applyProtection="1">
      <alignment horizontal="center" vertical="center"/>
      <protection locked="0"/>
    </xf>
    <xf numFmtId="167" fontId="23" fillId="3" borderId="8" xfId="0" applyNumberFormat="1" applyFont="1" applyFill="1" applyBorder="1" applyAlignment="1" applyProtection="1">
      <alignment horizontal="center" vertical="center"/>
      <protection locked="0"/>
    </xf>
    <xf numFmtId="167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7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67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11" xfId="0" applyNumberFormat="1" applyFont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167" fontId="10" fillId="0" borderId="12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wrapText="1"/>
    </xf>
  </cellXfs>
  <cellStyles count="3">
    <cellStyle name="Bad" xfId="2" builtinId="27"/>
    <cellStyle name="Comma" xfId="1" builtinId="3"/>
    <cellStyle name="Normal" xfId="0" builtinId="0"/>
  </cellStyles>
  <dxfs count="16">
    <dxf>
      <font>
        <color theme="0"/>
      </font>
    </dxf>
    <dxf>
      <font>
        <color theme="0"/>
      </font>
    </dxf>
    <dxf>
      <font>
        <color theme="3" tint="0.7999816888943144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0070B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28576</xdr:rowOff>
    </xdr:from>
    <xdr:to>
      <xdr:col>2</xdr:col>
      <xdr:colOff>1139825</xdr:colOff>
      <xdr:row>0</xdr:row>
      <xdr:rowOff>434055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0BFF17F-848D-4217-B90A-8F96019A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28576"/>
          <a:ext cx="1571624" cy="405479"/>
        </a:xfrm>
        <a:prstGeom prst="rect">
          <a:avLst/>
        </a:prstGeom>
      </xdr:spPr>
    </xdr:pic>
    <xdr:clientData/>
  </xdr:twoCellAnchor>
  <xdr:twoCellAnchor>
    <xdr:from>
      <xdr:col>11</xdr:col>
      <xdr:colOff>19051</xdr:colOff>
      <xdr:row>16</xdr:row>
      <xdr:rowOff>142875</xdr:rowOff>
    </xdr:from>
    <xdr:to>
      <xdr:col>17</xdr:col>
      <xdr:colOff>19052</xdr:colOff>
      <xdr:row>64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2CF46C-A158-4E0A-8CF9-06581F43C3E9}"/>
            </a:ext>
          </a:extLst>
        </xdr:cNvPr>
        <xdr:cNvSpPr txBox="1"/>
      </xdr:nvSpPr>
      <xdr:spPr>
        <a:xfrm>
          <a:off x="9934576" y="3914775"/>
          <a:ext cx="3724276" cy="10210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050" b="1"/>
        </a:p>
        <a:p>
          <a:r>
            <a:rPr lang="en-GB" sz="1050" b="1"/>
            <a:t>Travel</a:t>
          </a:r>
          <a:r>
            <a:rPr lang="en-GB" sz="1050" b="1" baseline="0"/>
            <a:t> &amp; subsistence</a:t>
          </a:r>
          <a:endParaRPr lang="en-GB" sz="1050" b="1"/>
        </a:p>
        <a:p>
          <a:r>
            <a:rPr lang="en-GB" sz="1000"/>
            <a:t>Please insert information</a:t>
          </a:r>
          <a:r>
            <a:rPr lang="en-GB" sz="1000" baseline="0"/>
            <a:t> and data in each row, in light yellow cells. Other cells are locked.</a:t>
          </a:r>
          <a:endParaRPr lang="en-GB" sz="1000"/>
        </a:p>
        <a:p>
          <a:endParaRPr lang="en-GB" sz="1000"/>
        </a:p>
        <a:p>
          <a:r>
            <a:rPr lang="en-GB" sz="1100" b="1" baseline="2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 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Purpose </a:t>
          </a:r>
          <a:r>
            <a:rPr lang="en-GB" sz="1000" baseline="0"/>
            <a:t>of travel:  With reference to the activities descripted in detail in the Espresso application, e.g. date and location of meetings/visits. Full description should not be repeated here. There has to be a connection between the activities described in Espresso and the proposed travel in this budget. </a:t>
          </a:r>
          <a:r>
            <a:rPr lang="en-GB" sz="1000"/>
            <a:t>Costs for </a:t>
          </a:r>
          <a:r>
            <a:rPr lang="en-GB" sz="1000">
              <a:solidFill>
                <a:srgbClr val="FF0000"/>
              </a:solidFill>
            </a:rPr>
            <a:t>domestic travel will not be approved if not clearly justified</a:t>
          </a:r>
          <a:r>
            <a:rPr lang="en-GB" sz="1000"/>
            <a:t> by indicating between which cities/town/locations the travel is and the estimated distance. Use the Erasmus+ distance calculator https://ec.europa.eu/programmes/erasmus-plus/resources/distance-calculator_en</a:t>
          </a:r>
        </a:p>
        <a:p>
          <a:endParaRPr lang="en-GB" sz="1000"/>
        </a:p>
        <a:p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GB" sz="1100" b="1" baseline="2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000"/>
            <a:t>Please note</a:t>
          </a:r>
          <a:r>
            <a:rPr lang="en-GB" sz="1000" baseline="0"/>
            <a:t> there are three types of travelling participants, for which unit costs are calculated: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 that also need to travel domestically (</a:t>
          </a:r>
          <a:r>
            <a:rPr lang="en-GB" sz="1000" baseline="0">
              <a:solidFill>
                <a:srgbClr val="FF0000"/>
              </a:solidFill>
            </a:rPr>
            <a:t>more than 500 km</a:t>
          </a:r>
          <a:r>
            <a:rPr lang="en-GB" sz="1000" baseline="0"/>
            <a:t> round trip domestically in home and/or host country)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Domestic travelers, participants from partner institution(s) in the same country as the hosting institution 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need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subsistance and travel support</a:t>
          </a:r>
          <a:r>
            <a:rPr lang="en-GB" sz="1000" baseline="0"/>
            <a:t>. 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r>
            <a:rPr lang="en-GB" sz="1000" baseline="0">
              <a:solidFill>
                <a:schemeClr val="tx1"/>
              </a:solidFill>
            </a:rPr>
            <a:t>Other participants can be indicated for information but no costs are calculated for their participation.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Course Management</a:t>
          </a: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s-I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Expenses for course management and administrative costs are determined by actual expenditures. These costs may include facility rentals, instructor fees, registration, meetings, and other related expenses.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Extraordinary project support, if justified: </a:t>
          </a:r>
          <a:endParaRPr kumimoji="0" lang="is-I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lang="is-I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Extraordinary Project Activities is a budget category for costs related to for instance project management and/or salary costs that are not immediately covered by other costs and must be motivated accordingly in the application.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Inclusion Support</a:t>
          </a:r>
          <a:endParaRPr kumimoji="0" lang="is-I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GB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Nordplus offers inclusion support to projects that involve participants who might face barriers to full participation on equal fooring with others. </a:t>
          </a:r>
          <a:r>
            <a:rPr kumimoji="0" lang="is-I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Expenses for inclusion support can be approved with up to 100% of real costs if these costs are not covered through other sources.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s-I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Note: Inclusion support may also be applied for after the application deadline. </a:t>
          </a:r>
          <a:endParaRPr kumimoji="0" lang="is-I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>
            <a:buFontTx/>
            <a:buNone/>
          </a:pPr>
          <a:endParaRPr lang="en-GB" sz="1000" baseline="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</xdr:col>
      <xdr:colOff>19050</xdr:colOff>
      <xdr:row>5</xdr:row>
      <xdr:rowOff>9525</xdr:rowOff>
    </xdr:from>
    <xdr:to>
      <xdr:col>17</xdr:col>
      <xdr:colOff>6902</xdr:colOff>
      <xdr:row>15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214E7A-3CB2-40F2-AB1B-772B6D1DEAE4}"/>
            </a:ext>
          </a:extLst>
        </xdr:cNvPr>
        <xdr:cNvSpPr txBox="1"/>
      </xdr:nvSpPr>
      <xdr:spPr>
        <a:xfrm>
          <a:off x="9934575" y="1504950"/>
          <a:ext cx="3712127" cy="2209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Please insert information</a:t>
          </a:r>
          <a:r>
            <a:rPr lang="en-GB" sz="1000" baseline="0"/>
            <a:t> and data in yellow cells. Other cells are locked.</a:t>
          </a:r>
        </a:p>
        <a:p>
          <a:endParaRPr lang="en-GB" sz="1000"/>
        </a:p>
        <a:p>
          <a:r>
            <a:rPr lang="en-GB" sz="1000"/>
            <a:t>Unit</a:t>
          </a:r>
          <a:r>
            <a:rPr lang="en-GB" sz="1000" baseline="0"/>
            <a:t> rates are on the sheet: Unit costs</a:t>
          </a:r>
        </a:p>
        <a:p>
          <a:endParaRPr lang="en-GB" sz="1000" baseline="0">
            <a:solidFill>
              <a:srgbClr val="FF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The division into Project Management, Travel &amp; subsistence,</a:t>
          </a:r>
          <a:r>
            <a:rPr lang="en-GB" sz="1000" baseline="0">
              <a:solidFill>
                <a:sysClr val="windowText" lastClr="000000"/>
              </a:solidFill>
            </a:rPr>
            <a:t> Project or networks activities and Extraordinary Project Support </a:t>
          </a:r>
          <a:r>
            <a:rPr lang="en-GB" sz="1000">
              <a:solidFill>
                <a:sysClr val="windowText" lastClr="000000"/>
              </a:solidFill>
            </a:rPr>
            <a:t>should be used in the Espresso application.</a:t>
          </a:r>
        </a:p>
        <a:p>
          <a:r>
            <a:rPr lang="en-GB" sz="1100" b="1" baseline="20000">
              <a:solidFill>
                <a:srgbClr val="FF0000"/>
              </a:solidFill>
            </a:rPr>
            <a:t>1 </a:t>
          </a:r>
          <a:r>
            <a:rPr lang="en-GB" sz="1000" b="1">
              <a:solidFill>
                <a:sysClr val="windowText" lastClr="000000"/>
              </a:solidFill>
            </a:rPr>
            <a:t>The used/applied amounts in Espresso </a:t>
          </a:r>
          <a:r>
            <a:rPr lang="en-GB" sz="1000" b="0">
              <a:solidFill>
                <a:sysClr val="windowText" lastClr="000000"/>
              </a:solidFill>
            </a:rPr>
            <a:t>should in most cases be identical, as instructed in Espresso and the handbook, but they </a:t>
          </a:r>
          <a:r>
            <a:rPr lang="en-GB" sz="1000" b="1">
              <a:solidFill>
                <a:sysClr val="windowText" lastClr="000000"/>
              </a:solidFill>
            </a:rPr>
            <a:t>may be lower</a:t>
          </a:r>
          <a:r>
            <a:rPr lang="en-GB" sz="1000" b="0">
              <a:solidFill>
                <a:sysClr val="windowText" lastClr="000000"/>
              </a:solidFill>
            </a:rPr>
            <a:t> if preferred by the applicant. In any case, the applied amounts in Espresso must not be higher than the calculated amount in the budget model. </a:t>
          </a:r>
        </a:p>
        <a:p>
          <a:endParaRPr lang="en-GB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3100-ACBE-4729-AC75-060701213025}">
  <sheetPr>
    <pageSetUpPr fitToPage="1"/>
  </sheetPr>
  <dimension ref="B1:S127"/>
  <sheetViews>
    <sheetView showGridLines="0" tabSelected="1" topLeftCell="C2" zoomScaleNormal="100" zoomScaleSheetLayoutView="100" workbookViewId="0">
      <selection activeCell="E9" sqref="E9"/>
    </sheetView>
  </sheetViews>
  <sheetFormatPr defaultColWidth="9.140625" defaultRowHeight="15" x14ac:dyDescent="0.25"/>
  <cols>
    <col min="1" max="1" width="4.42578125" customWidth="1"/>
    <col min="2" max="2" width="7.28515625" customWidth="1"/>
    <col min="3" max="3" width="52.28515625" customWidth="1"/>
    <col min="4" max="4" width="12.7109375" customWidth="1"/>
    <col min="5" max="5" width="11.7109375" customWidth="1"/>
    <col min="6" max="7" width="8.85546875" customWidth="1"/>
    <col min="8" max="10" width="11.140625" customWidth="1"/>
    <col min="17" max="17" width="10.140625" customWidth="1"/>
  </cols>
  <sheetData>
    <row r="1" spans="2:17" ht="45" customHeight="1" x14ac:dyDescent="0.25">
      <c r="C1" s="62" t="s">
        <v>56</v>
      </c>
      <c r="D1" s="62"/>
      <c r="E1" s="62"/>
      <c r="F1" s="62"/>
      <c r="G1" s="62"/>
      <c r="H1" s="62"/>
      <c r="I1" s="62"/>
      <c r="J1" s="62"/>
    </row>
    <row r="2" spans="2:17" x14ac:dyDescent="0.25">
      <c r="L2" s="73" t="s">
        <v>0</v>
      </c>
      <c r="M2" s="73"/>
      <c r="N2" s="73"/>
      <c r="O2" s="73"/>
      <c r="P2" s="73"/>
      <c r="Q2" s="73"/>
    </row>
    <row r="3" spans="2:17" ht="15.75" x14ac:dyDescent="0.25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13"/>
      <c r="L3" s="74" t="s">
        <v>2</v>
      </c>
      <c r="M3" s="74"/>
      <c r="N3" s="74"/>
      <c r="O3" s="74"/>
      <c r="P3" s="74"/>
      <c r="Q3" s="74"/>
    </row>
    <row r="4" spans="2:17" ht="15.75" x14ac:dyDescent="0.25">
      <c r="B4" s="13"/>
      <c r="C4" s="13"/>
      <c r="D4" s="13"/>
      <c r="E4" s="13"/>
      <c r="I4" s="13"/>
      <c r="L4" s="66" t="s">
        <v>3</v>
      </c>
      <c r="M4" s="66"/>
      <c r="N4" s="66"/>
      <c r="O4" s="66"/>
      <c r="P4" s="66"/>
      <c r="Q4" s="66"/>
    </row>
    <row r="5" spans="2:17" ht="26.25" customHeight="1" thickBot="1" x14ac:dyDescent="0.3">
      <c r="C5" s="14" t="s">
        <v>59</v>
      </c>
      <c r="D5" s="15"/>
      <c r="E5" s="15"/>
      <c r="I5" s="15"/>
    </row>
    <row r="6" spans="2:17" ht="15" customHeight="1" x14ac:dyDescent="0.25">
      <c r="C6" s="16" t="s">
        <v>4</v>
      </c>
      <c r="D6" s="64"/>
      <c r="E6" s="64"/>
      <c r="F6" s="64"/>
      <c r="G6" s="64"/>
      <c r="H6" s="17" t="s">
        <v>5</v>
      </c>
      <c r="I6" s="7"/>
    </row>
    <row r="7" spans="2:17" ht="15" customHeight="1" x14ac:dyDescent="0.25">
      <c r="C7" s="18" t="s">
        <v>6</v>
      </c>
      <c r="D7" s="65" t="s">
        <v>7</v>
      </c>
      <c r="E7" s="65"/>
      <c r="F7" s="65"/>
      <c r="G7" s="65"/>
      <c r="H7" s="17" t="s">
        <v>8</v>
      </c>
      <c r="I7" s="7"/>
    </row>
    <row r="8" spans="2:17" ht="23.25" customHeight="1" x14ac:dyDescent="0.25">
      <c r="C8" s="38"/>
      <c r="D8" s="19"/>
      <c r="E8" s="20"/>
      <c r="G8" s="1"/>
      <c r="H8" s="21"/>
    </row>
    <row r="9" spans="2:17" ht="18.75" x14ac:dyDescent="0.3">
      <c r="C9" s="63" t="s">
        <v>61</v>
      </c>
      <c r="D9" s="63"/>
    </row>
    <row r="10" spans="2:17" ht="15.75" customHeight="1" x14ac:dyDescent="0.25">
      <c r="C10" s="71" t="s">
        <v>9</v>
      </c>
      <c r="D10" s="71"/>
      <c r="E10" s="71"/>
      <c r="F10" s="71"/>
      <c r="G10" s="71"/>
      <c r="H10" s="71"/>
      <c r="I10" s="71"/>
    </row>
    <row r="11" spans="2:17" x14ac:dyDescent="0.25">
      <c r="C11" s="22" t="s">
        <v>10</v>
      </c>
      <c r="D11" s="23">
        <f>SUM(H18:J42)</f>
        <v>0</v>
      </c>
    </row>
    <row r="12" spans="2:17" x14ac:dyDescent="0.25">
      <c r="C12" s="22" t="s">
        <v>60</v>
      </c>
      <c r="D12" s="23">
        <f>SUM(H45:J69)</f>
        <v>0</v>
      </c>
    </row>
    <row r="13" spans="2:17" x14ac:dyDescent="0.25">
      <c r="C13" s="22" t="s">
        <v>11</v>
      </c>
      <c r="D13" s="44">
        <f>SUM(H72:J96)</f>
        <v>0</v>
      </c>
    </row>
    <row r="14" spans="2:17" x14ac:dyDescent="0.25">
      <c r="C14" s="22" t="s">
        <v>53</v>
      </c>
      <c r="D14" s="44">
        <f>SUM(H99:J123)</f>
        <v>0</v>
      </c>
    </row>
    <row r="15" spans="2:17" ht="15.75" customHeight="1" thickBot="1" x14ac:dyDescent="0.3">
      <c r="C15" s="24" t="s">
        <v>12</v>
      </c>
      <c r="D15" s="25">
        <f>SUM(D11:D14)</f>
        <v>0</v>
      </c>
    </row>
    <row r="16" spans="2:17" ht="19.5" thickBot="1" x14ac:dyDescent="0.3">
      <c r="C16" s="37" t="s">
        <v>13</v>
      </c>
      <c r="D16" s="45"/>
      <c r="H16" s="26">
        <f>I22</f>
        <v>0</v>
      </c>
      <c r="I16" s="26">
        <f t="shared" ref="I16:J16" si="0">SUM(I18:I42)</f>
        <v>0</v>
      </c>
      <c r="J16" s="26">
        <f t="shared" si="0"/>
        <v>0</v>
      </c>
    </row>
    <row r="17" spans="2:19" s="27" customFormat="1" ht="49.5" customHeight="1" x14ac:dyDescent="0.25">
      <c r="B17" s="28" t="s">
        <v>14</v>
      </c>
      <c r="C17" s="29" t="s">
        <v>15</v>
      </c>
      <c r="D17" s="29" t="s">
        <v>16</v>
      </c>
      <c r="E17" s="29" t="s">
        <v>17</v>
      </c>
      <c r="F17" s="29" t="s">
        <v>18</v>
      </c>
      <c r="G17" s="29" t="s">
        <v>19</v>
      </c>
      <c r="H17" s="30" t="s">
        <v>20</v>
      </c>
      <c r="I17" s="31" t="s">
        <v>21</v>
      </c>
      <c r="J17" s="32" t="s">
        <v>22</v>
      </c>
      <c r="M17"/>
      <c r="O17"/>
      <c r="Q17"/>
      <c r="S17"/>
    </row>
    <row r="18" spans="2:19" x14ac:dyDescent="0.25">
      <c r="B18" s="33">
        <v>1</v>
      </c>
      <c r="C18" s="11"/>
      <c r="D18" s="12"/>
      <c r="E18" s="12"/>
      <c r="F18" s="12"/>
      <c r="G18" s="12"/>
      <c r="H18" s="34">
        <f>IFERROR(G18*IF(D18&lt;&gt;E18,(IF(VLOOKUP(D18,'Unit costs'!$B$6:$C$16,2,FALSE)&gt;=VLOOKUP(E18,'Unit costs'!$B$6:$C$16,2,FALSE),VLOOKUP(D18,'Unit costs'!$B$6:$C$16,2,FALSE),VLOOKUP(E18,'Unit costs'!$B$6:$C$16,2,FALSE))),0)," ")</f>
        <v>0</v>
      </c>
      <c r="I18" s="34">
        <f>IF(D18=E18,0,G18*IF($F18='Unit costs'!$B$19,'Unit costs'!$C$19,'Unit costs'!$C$20))</f>
        <v>0</v>
      </c>
      <c r="J18" s="34">
        <f>IF(D18=E18,G18*IF($F18='Unit costs'!$B$19,'Unit costs'!$C$25,'Unit costs'!$C$20),0)</f>
        <v>0</v>
      </c>
    </row>
    <row r="19" spans="2:19" x14ac:dyDescent="0.25">
      <c r="B19" s="33">
        <v>2</v>
      </c>
      <c r="C19" s="11"/>
      <c r="D19" s="12"/>
      <c r="E19" s="12"/>
      <c r="F19" s="12"/>
      <c r="G19" s="12"/>
      <c r="H19" s="34">
        <f>IFERROR(G19*IF(D19&lt;&gt;E19,(IF(VLOOKUP(D19,'Unit costs'!$B$6:$C$16,2,FALSE)&gt;=VLOOKUP(E19,'Unit costs'!$B$6:$C$16,2,FALSE),VLOOKUP(D19,'Unit costs'!$B$6:$C$16,2,FALSE),VLOOKUP(E19,'Unit costs'!$B$6:$C$16,2,FALSE))),0)," ")</f>
        <v>0</v>
      </c>
      <c r="I19" s="34">
        <f>IF(D19=E19,0,G19*IF($F19='Unit costs'!$B$19,'Unit costs'!$C$19,'Unit costs'!$C$20))</f>
        <v>0</v>
      </c>
      <c r="J19" s="34">
        <f>IF(D19=E19,G19*IF($F19='Unit costs'!$B$19,'Unit costs'!$C$25,'Unit costs'!$C$20),0)</f>
        <v>0</v>
      </c>
    </row>
    <row r="20" spans="2:19" x14ac:dyDescent="0.25">
      <c r="B20" s="33">
        <v>3</v>
      </c>
      <c r="C20" s="11"/>
      <c r="D20" s="12"/>
      <c r="E20" s="12"/>
      <c r="F20" s="12"/>
      <c r="G20" s="12"/>
      <c r="H20" s="34">
        <f>IFERROR(G20*IF(D20&lt;&gt;E20,(IF(VLOOKUP(D20,'Unit costs'!$B$6:$C$16,2,FALSE)&gt;=VLOOKUP(E20,'Unit costs'!$B$6:$C$16,2,FALSE),VLOOKUP(D20,'Unit costs'!$B$6:$C$16,2,FALSE),VLOOKUP(E20,'Unit costs'!$B$6:$C$16,2,FALSE))),0)," ")</f>
        <v>0</v>
      </c>
      <c r="I20" s="34">
        <f>IF(D20=E20,0,G20*IF($F20='Unit costs'!$B$19,'Unit costs'!$C$19,'Unit costs'!$C$20))</f>
        <v>0</v>
      </c>
      <c r="J20" s="34">
        <f>IF(D20=E20,G20*IF($F20='Unit costs'!$B$19,'Unit costs'!$C$25,'Unit costs'!$C$20),0)</f>
        <v>0</v>
      </c>
    </row>
    <row r="21" spans="2:19" x14ac:dyDescent="0.25">
      <c r="B21" s="33">
        <v>4</v>
      </c>
      <c r="C21" s="11"/>
      <c r="D21" s="12"/>
      <c r="E21" s="12"/>
      <c r="F21" s="12"/>
      <c r="G21" s="12"/>
      <c r="H21" s="34">
        <f>IFERROR(G21*IF(D21&lt;&gt;E21,(IF(VLOOKUP(D21,'Unit costs'!$B$6:$C$16,2,FALSE)&gt;=VLOOKUP(E21,'Unit costs'!$B$6:$C$16,2,FALSE),VLOOKUP(D21,'Unit costs'!$B$6:$C$16,2,FALSE),VLOOKUP(E21,'Unit costs'!$B$6:$C$16,2,FALSE))),0)," ")</f>
        <v>0</v>
      </c>
      <c r="I21" s="34">
        <f>IF(D21=E21,0,G21*IF($F21='Unit costs'!$B$19,'Unit costs'!$C$19,'Unit costs'!$C$20))</f>
        <v>0</v>
      </c>
      <c r="J21" s="34">
        <f>IF(D21=E21,G21*IF($F21='Unit costs'!$B$19,'Unit costs'!$C$25,'Unit costs'!$C$20),0)</f>
        <v>0</v>
      </c>
    </row>
    <row r="22" spans="2:19" x14ac:dyDescent="0.25">
      <c r="B22" s="33">
        <v>5</v>
      </c>
      <c r="C22" s="11"/>
      <c r="D22" s="12"/>
      <c r="E22" s="12"/>
      <c r="F22" s="12"/>
      <c r="G22" s="12"/>
      <c r="H22" s="34">
        <f>IFERROR(G22*IF(D22&lt;&gt;E22,(IF(VLOOKUP(D22,'Unit costs'!$B$6:$C$16,2,FALSE)&gt;=VLOOKUP(E22,'Unit costs'!$B$6:$C$16,2,FALSE),VLOOKUP(D22,'Unit costs'!$B$6:$C$16,2,FALSE),VLOOKUP(E22,'Unit costs'!$B$6:$C$16,2,FALSE))),0)," ")</f>
        <v>0</v>
      </c>
      <c r="I22" s="34">
        <f>IF(D22=E22,0,G22*IF($F22='Unit costs'!$B$19,'Unit costs'!$C$19,'Unit costs'!$C$20))</f>
        <v>0</v>
      </c>
      <c r="J22" s="34">
        <f>IF(D22=E22,G22*IF($F22='Unit costs'!$B$19,'Unit costs'!$C$25,'Unit costs'!$C$20),0)</f>
        <v>0</v>
      </c>
    </row>
    <row r="23" spans="2:19" x14ac:dyDescent="0.25">
      <c r="B23" s="33">
        <v>6</v>
      </c>
      <c r="C23" s="11"/>
      <c r="D23" s="12"/>
      <c r="E23" s="12"/>
      <c r="F23" s="12"/>
      <c r="G23" s="12"/>
      <c r="H23" s="34">
        <f>IFERROR(G23*IF(D23&lt;&gt;E23,(IF(VLOOKUP(D23,'Unit costs'!$B$6:$C$16,2,FALSE)&gt;=VLOOKUP(E23,'Unit costs'!$B$6:$C$16,2,FALSE),VLOOKUP(D23,'Unit costs'!$B$6:$C$16,2,FALSE),VLOOKUP(E23,'Unit costs'!$B$6:$C$16,2,FALSE))),0)," ")</f>
        <v>0</v>
      </c>
      <c r="I23" s="34">
        <f>IF(D23=E23,0,G23*IF($F23='Unit costs'!$B$19,'Unit costs'!$C$19,'Unit costs'!$C$20))</f>
        <v>0</v>
      </c>
      <c r="J23" s="34">
        <f>IF(D23=E23,G23*IF($F23='Unit costs'!$B$19,'Unit costs'!$C$25,'Unit costs'!$C$20),0)</f>
        <v>0</v>
      </c>
    </row>
    <row r="24" spans="2:19" x14ac:dyDescent="0.25">
      <c r="B24" s="33">
        <v>7</v>
      </c>
      <c r="C24" s="11"/>
      <c r="D24" s="12"/>
      <c r="E24" s="12"/>
      <c r="F24" s="12"/>
      <c r="G24" s="12"/>
      <c r="H24" s="34">
        <f>IFERROR(G24*IF(D24&lt;&gt;E24,(IF(VLOOKUP(D24,'Unit costs'!$B$6:$C$16,2,FALSE)&gt;=VLOOKUP(E24,'Unit costs'!$B$6:$C$16,2,FALSE),VLOOKUP(D24,'Unit costs'!$B$6:$C$16,2,FALSE),VLOOKUP(E24,'Unit costs'!$B$6:$C$16,2,FALSE))),0)," ")</f>
        <v>0</v>
      </c>
      <c r="I24" s="34">
        <f>IF(D24=E24,0,G24*IF($F24='Unit costs'!$B$19,'Unit costs'!$C$19,'Unit costs'!$C$20))</f>
        <v>0</v>
      </c>
      <c r="J24" s="34">
        <f>IF(D24=E24,G24*IF($F24='Unit costs'!$B$19,'Unit costs'!$C$25,'Unit costs'!$C$20),0)</f>
        <v>0</v>
      </c>
    </row>
    <row r="25" spans="2:19" x14ac:dyDescent="0.25">
      <c r="B25" s="33">
        <v>8</v>
      </c>
      <c r="C25" s="11"/>
      <c r="D25" s="12"/>
      <c r="E25" s="12"/>
      <c r="F25" s="12"/>
      <c r="G25" s="12"/>
      <c r="H25" s="34">
        <f>IFERROR(G25*IF(D25&lt;&gt;E25,(IF(VLOOKUP(D25,'Unit costs'!$B$6:$C$16,2,FALSE)&gt;=VLOOKUP(E25,'Unit costs'!$B$6:$C$16,2,FALSE),VLOOKUP(D25,'Unit costs'!$B$6:$C$16,2,FALSE),VLOOKUP(E25,'Unit costs'!$B$6:$C$16,2,FALSE))),0)," ")</f>
        <v>0</v>
      </c>
      <c r="I25" s="34">
        <f>IF(D25=E25,0,G25*IF($F25='Unit costs'!$B$19,'Unit costs'!$C$19,'Unit costs'!$C$20))</f>
        <v>0</v>
      </c>
      <c r="J25" s="34">
        <f>IF(D25=E25,G25*IF($F25='Unit costs'!$B$19,'Unit costs'!$C$25,'Unit costs'!$C$20),0)</f>
        <v>0</v>
      </c>
    </row>
    <row r="26" spans="2:19" x14ac:dyDescent="0.25">
      <c r="B26" s="33">
        <v>9</v>
      </c>
      <c r="C26" s="11"/>
      <c r="D26" s="12"/>
      <c r="E26" s="12"/>
      <c r="F26" s="12"/>
      <c r="G26" s="12"/>
      <c r="H26" s="34">
        <f>IFERROR(G26*IF(D26&lt;&gt;E26,(IF(VLOOKUP(D26,'Unit costs'!$B$6:$C$16,2,FALSE)&gt;=VLOOKUP(E26,'Unit costs'!$B$6:$C$16,2,FALSE),VLOOKUP(D26,'Unit costs'!$B$6:$C$16,2,FALSE),VLOOKUP(E26,'Unit costs'!$B$6:$C$16,2,FALSE))),0)," ")</f>
        <v>0</v>
      </c>
      <c r="I26" s="34">
        <f>IF(D26=E26,0,G26*IF($F26='Unit costs'!$B$19,'Unit costs'!$C$19,'Unit costs'!$C$20))</f>
        <v>0</v>
      </c>
      <c r="J26" s="34">
        <f>IF(D26=E26,G26*IF($F26='Unit costs'!$B$19,'Unit costs'!$C$25,'Unit costs'!$C$20),0)</f>
        <v>0</v>
      </c>
    </row>
    <row r="27" spans="2:19" x14ac:dyDescent="0.25">
      <c r="B27" s="33">
        <v>10</v>
      </c>
      <c r="C27" s="11"/>
      <c r="D27" s="12"/>
      <c r="E27" s="12"/>
      <c r="F27" s="12"/>
      <c r="G27" s="12"/>
      <c r="H27" s="34">
        <f>IFERROR(G27*IF(D27&lt;&gt;E27,(IF(VLOOKUP(D27,'Unit costs'!$B$6:$C$16,2,FALSE)&gt;=VLOOKUP(E27,'Unit costs'!$B$6:$C$16,2,FALSE),VLOOKUP(D27,'Unit costs'!$B$6:$C$16,2,FALSE),VLOOKUP(E27,'Unit costs'!$B$6:$C$16,2,FALSE))),0)," ")</f>
        <v>0</v>
      </c>
      <c r="I27" s="34">
        <f>IF(D27=E27,0,G27*IF($F27='Unit costs'!$B$19,'Unit costs'!$C$19,'Unit costs'!$C$20))</f>
        <v>0</v>
      </c>
      <c r="J27" s="34">
        <f>IF(D27=E27,G27*IF($F27='Unit costs'!$B$19,'Unit costs'!$C$25,'Unit costs'!$C$20),0)</f>
        <v>0</v>
      </c>
    </row>
    <row r="28" spans="2:19" x14ac:dyDescent="0.25">
      <c r="B28" s="33">
        <v>11</v>
      </c>
      <c r="C28" s="11"/>
      <c r="D28" s="12"/>
      <c r="E28" s="12"/>
      <c r="F28" s="12"/>
      <c r="G28" s="12"/>
      <c r="H28" s="34">
        <f>IFERROR(G28*IF(D28&lt;&gt;E28,(IF(VLOOKUP(D28,'Unit costs'!$B$6:$C$16,2,FALSE)&gt;=VLOOKUP(E28,'Unit costs'!$B$6:$C$16,2,FALSE),VLOOKUP(D28,'Unit costs'!$B$6:$C$16,2,FALSE),VLOOKUP(E28,'Unit costs'!$B$6:$C$16,2,FALSE))),0)," ")</f>
        <v>0</v>
      </c>
      <c r="I28" s="34">
        <f>IF(D28=E28,0,G28*IF($F28='Unit costs'!$B$19,'Unit costs'!$C$19,'Unit costs'!$C$20))</f>
        <v>0</v>
      </c>
      <c r="J28" s="34">
        <f>IF(D28=E28,G28*IF($F28='Unit costs'!$B$19,'Unit costs'!$C$25,'Unit costs'!$C$20),0)</f>
        <v>0</v>
      </c>
    </row>
    <row r="29" spans="2:19" x14ac:dyDescent="0.25">
      <c r="B29" s="33">
        <v>12</v>
      </c>
      <c r="C29" s="11"/>
      <c r="D29" s="12"/>
      <c r="E29" s="12"/>
      <c r="F29" s="12"/>
      <c r="G29" s="12"/>
      <c r="H29" s="34">
        <f>IFERROR(G29*IF(D29&lt;&gt;E29,(IF(VLOOKUP(D29,'Unit costs'!$B$6:$C$16,2,FALSE)&gt;=VLOOKUP(E29,'Unit costs'!$B$6:$C$16,2,FALSE),VLOOKUP(D29,'Unit costs'!$B$6:$C$16,2,FALSE),VLOOKUP(E29,'Unit costs'!$B$6:$C$16,2,FALSE))),0)," ")</f>
        <v>0</v>
      </c>
      <c r="I29" s="34">
        <f>IF(D29=E29,0,G29*IF($F29='Unit costs'!$B$19,'Unit costs'!$C$19,'Unit costs'!$C$20))</f>
        <v>0</v>
      </c>
      <c r="J29" s="34">
        <f>IF(D29=E29,G29*IF($F29='Unit costs'!$B$19,'Unit costs'!$C$25,'Unit costs'!$C$20),0)</f>
        <v>0</v>
      </c>
    </row>
    <row r="30" spans="2:19" x14ac:dyDescent="0.25">
      <c r="B30" s="33">
        <v>13</v>
      </c>
      <c r="C30" s="11"/>
      <c r="D30" s="12"/>
      <c r="E30" s="12"/>
      <c r="F30" s="12"/>
      <c r="G30" s="12"/>
      <c r="H30" s="34">
        <f>IFERROR(G30*IF(D30&lt;&gt;E30,(IF(VLOOKUP(D30,'Unit costs'!$B$6:$C$16,2,FALSE)&gt;=VLOOKUP(E30,'Unit costs'!$B$6:$C$16,2,FALSE),VLOOKUP(D30,'Unit costs'!$B$6:$C$16,2,FALSE),VLOOKUP(E30,'Unit costs'!$B$6:$C$16,2,FALSE))),0)," ")</f>
        <v>0</v>
      </c>
      <c r="I30" s="34">
        <f>IF(D30=E30,0,G30*IF($F30='Unit costs'!$B$19,'Unit costs'!$C$19,'Unit costs'!$C$20))</f>
        <v>0</v>
      </c>
      <c r="J30" s="34">
        <f>IF(D30=E30,G30*IF($F30='Unit costs'!$B$19,'Unit costs'!$C$25,'Unit costs'!$C$20),0)</f>
        <v>0</v>
      </c>
    </row>
    <row r="31" spans="2:19" x14ac:dyDescent="0.25">
      <c r="B31" s="33">
        <v>14</v>
      </c>
      <c r="C31" s="11"/>
      <c r="D31" s="12"/>
      <c r="E31" s="12"/>
      <c r="F31" s="12"/>
      <c r="G31" s="12"/>
      <c r="H31" s="34">
        <f>IFERROR(G31*IF(D31&lt;&gt;E31,(IF(VLOOKUP(D31,'Unit costs'!$B$6:$C$16,2,FALSE)&gt;=VLOOKUP(E31,'Unit costs'!$B$6:$C$16,2,FALSE),VLOOKUP(D31,'Unit costs'!$B$6:$C$16,2,FALSE),VLOOKUP(E31,'Unit costs'!$B$6:$C$16,2,FALSE))),0)," ")</f>
        <v>0</v>
      </c>
      <c r="I31" s="34">
        <f>IF(D31=E31,0,G31*IF($F31='Unit costs'!$B$19,'Unit costs'!$C$19,'Unit costs'!$C$20))</f>
        <v>0</v>
      </c>
      <c r="J31" s="34">
        <f>IF(D31=E31,G31*IF($F31='Unit costs'!$B$19,'Unit costs'!$C$25,'Unit costs'!$C$20),0)</f>
        <v>0</v>
      </c>
    </row>
    <row r="32" spans="2:19" x14ac:dyDescent="0.25">
      <c r="B32" s="33">
        <v>15</v>
      </c>
      <c r="C32" s="11"/>
      <c r="D32" s="12"/>
      <c r="E32" s="12"/>
      <c r="F32" s="12"/>
      <c r="G32" s="12"/>
      <c r="H32" s="34">
        <f>IFERROR(G32*IF(D32&lt;&gt;E32,(IF(VLOOKUP(D32,'Unit costs'!$B$6:$C$16,2,FALSE)&gt;=VLOOKUP(E32,'Unit costs'!$B$6:$C$16,2,FALSE),VLOOKUP(D32,'Unit costs'!$B$6:$C$16,2,FALSE),VLOOKUP(E32,'Unit costs'!$B$6:$C$16,2,FALSE))),0)," ")</f>
        <v>0</v>
      </c>
      <c r="I32" s="34">
        <f>IF(D32=E32,0,G32*IF($F32='Unit costs'!$B$19,'Unit costs'!$C$19,'Unit costs'!$C$20))</f>
        <v>0</v>
      </c>
      <c r="J32" s="34">
        <f>IF(D32=E32,G32*IF($F32='Unit costs'!$B$19,'Unit costs'!$C$25,'Unit costs'!$C$20),0)</f>
        <v>0</v>
      </c>
    </row>
    <row r="33" spans="2:13" x14ac:dyDescent="0.25">
      <c r="B33" s="33">
        <v>16</v>
      </c>
      <c r="C33" s="11"/>
      <c r="D33" s="12"/>
      <c r="E33" s="12"/>
      <c r="F33" s="12"/>
      <c r="G33" s="12"/>
      <c r="H33" s="34">
        <f>IFERROR(G33*IF(D33&lt;&gt;E33,(IF(VLOOKUP(D33,'Unit costs'!$B$6:$C$16,2,FALSE)&gt;=VLOOKUP(E33,'Unit costs'!$B$6:$C$16,2,FALSE),VLOOKUP(D33,'Unit costs'!$B$6:$C$16,2,FALSE),VLOOKUP(E33,'Unit costs'!$B$6:$C$16,2,FALSE))),0)," ")</f>
        <v>0</v>
      </c>
      <c r="I33" s="34">
        <f>IF(D33=E33,0,G33*IF($F33='Unit costs'!$B$19,'Unit costs'!$C$19,'Unit costs'!$C$20))</f>
        <v>0</v>
      </c>
      <c r="J33" s="34">
        <f>IF(D33=E33,G33*IF($F33='Unit costs'!$B$19,'Unit costs'!$C$25,'Unit costs'!$C$20),0)</f>
        <v>0</v>
      </c>
    </row>
    <row r="34" spans="2:13" x14ac:dyDescent="0.25">
      <c r="B34" s="33">
        <v>17</v>
      </c>
      <c r="C34" s="11"/>
      <c r="D34" s="12"/>
      <c r="E34" s="12"/>
      <c r="F34" s="12"/>
      <c r="G34" s="12"/>
      <c r="H34" s="34">
        <f>IFERROR(G34*IF(D34&lt;&gt;E34,(IF(VLOOKUP(D34,'Unit costs'!$B$6:$C$16,2,FALSE)&gt;=VLOOKUP(E34,'Unit costs'!$B$6:$C$16,2,FALSE),VLOOKUP(D34,'Unit costs'!$B$6:$C$16,2,FALSE),VLOOKUP(E34,'Unit costs'!$B$6:$C$16,2,FALSE))),0)," ")</f>
        <v>0</v>
      </c>
      <c r="I34" s="34">
        <f>IF(D34=E34,0,G34*IF($F34='Unit costs'!$B$19,'Unit costs'!$C$19,'Unit costs'!$C$20))</f>
        <v>0</v>
      </c>
      <c r="J34" s="34">
        <f>IF(D34=E34,G34*IF($F34='Unit costs'!$B$19,'Unit costs'!$C$25,'Unit costs'!$C$20),0)</f>
        <v>0</v>
      </c>
    </row>
    <row r="35" spans="2:13" x14ac:dyDescent="0.25">
      <c r="B35" s="33">
        <v>18</v>
      </c>
      <c r="C35" s="11"/>
      <c r="D35" s="12"/>
      <c r="E35" s="12"/>
      <c r="F35" s="12"/>
      <c r="G35" s="12"/>
      <c r="H35" s="34">
        <f>IFERROR(G35*IF(D35&lt;&gt;E35,(IF(VLOOKUP(D35,'Unit costs'!$B$6:$C$16,2,FALSE)&gt;=VLOOKUP(E35,'Unit costs'!$B$6:$C$16,2,FALSE),VLOOKUP(D35,'Unit costs'!$B$6:$C$16,2,FALSE),VLOOKUP(E35,'Unit costs'!$B$6:$C$16,2,FALSE))),0)," ")</f>
        <v>0</v>
      </c>
      <c r="I35" s="34">
        <f>IF(D35=E35,0,G35*IF($F35='Unit costs'!$B$19,'Unit costs'!$C$19,'Unit costs'!$C$20))</f>
        <v>0</v>
      </c>
      <c r="J35" s="34">
        <f>IF(D35=E35,G35*IF($F35='Unit costs'!$B$19,'Unit costs'!$C$25,'Unit costs'!$C$20),0)</f>
        <v>0</v>
      </c>
    </row>
    <row r="36" spans="2:13" x14ac:dyDescent="0.25">
      <c r="B36" s="33">
        <v>19</v>
      </c>
      <c r="C36" s="11"/>
      <c r="D36" s="12"/>
      <c r="E36" s="12"/>
      <c r="F36" s="12"/>
      <c r="G36" s="12"/>
      <c r="H36" s="34">
        <f>IFERROR(G36*IF(D36&lt;&gt;E36,(IF(VLOOKUP(D36,'Unit costs'!$B$6:$C$16,2,FALSE)&gt;=VLOOKUP(E36,'Unit costs'!$B$6:$C$16,2,FALSE),VLOOKUP(D36,'Unit costs'!$B$6:$C$16,2,FALSE),VLOOKUP(E36,'Unit costs'!$B$6:$C$16,2,FALSE))),0)," ")</f>
        <v>0</v>
      </c>
      <c r="I36" s="34">
        <f>IF(D36=E36,0,G36*IF($F36='Unit costs'!$B$19,'Unit costs'!$C$19,'Unit costs'!$C$20))</f>
        <v>0</v>
      </c>
      <c r="J36" s="34">
        <f>IF(D36=E36,G36*IF($F36='Unit costs'!$B$19,'Unit costs'!$C$25,'Unit costs'!$C$20),0)</f>
        <v>0</v>
      </c>
    </row>
    <row r="37" spans="2:13" x14ac:dyDescent="0.25">
      <c r="B37" s="33">
        <v>20</v>
      </c>
      <c r="C37" s="11"/>
      <c r="D37" s="12"/>
      <c r="E37" s="12"/>
      <c r="F37" s="12"/>
      <c r="G37" s="12"/>
      <c r="H37" s="34">
        <f>IFERROR(G37*IF(D37&lt;&gt;E37,(IF(VLOOKUP(D37,'Unit costs'!$B$6:$C$16,2,FALSE)&gt;=VLOOKUP(E37,'Unit costs'!$B$6:$C$16,2,FALSE),VLOOKUP(D37,'Unit costs'!$B$6:$C$16,2,FALSE),VLOOKUP(E37,'Unit costs'!$B$6:$C$16,2,FALSE))),0)," ")</f>
        <v>0</v>
      </c>
      <c r="I37" s="34">
        <f>IF(D37=E37,0,G37*IF($F37='Unit costs'!$B$19,'Unit costs'!$C$19,'Unit costs'!$C$20))</f>
        <v>0</v>
      </c>
      <c r="J37" s="34">
        <f>IF(D37=E37,G37*IF($F37='Unit costs'!$B$19,'Unit costs'!$C$25,'Unit costs'!$C$20),0)</f>
        <v>0</v>
      </c>
    </row>
    <row r="38" spans="2:13" x14ac:dyDescent="0.25">
      <c r="B38" s="33">
        <v>21</v>
      </c>
      <c r="C38" s="11"/>
      <c r="D38" s="12"/>
      <c r="E38" s="12"/>
      <c r="F38" s="12"/>
      <c r="G38" s="12"/>
      <c r="H38" s="34">
        <f>IFERROR(G38*IF(D38&lt;&gt;E38,(IF(VLOOKUP(D38,'Unit costs'!$B$6:$C$16,2,FALSE)&gt;=VLOOKUP(E38,'Unit costs'!$B$6:$C$16,2,FALSE),VLOOKUP(D38,'Unit costs'!$B$6:$C$16,2,FALSE),VLOOKUP(E38,'Unit costs'!$B$6:$C$16,2,FALSE))),0)," ")</f>
        <v>0</v>
      </c>
      <c r="I38" s="34">
        <f>IF(D38=E38,0,G38*IF($F38='Unit costs'!$B$19,'Unit costs'!$C$19,'Unit costs'!$C$20))</f>
        <v>0</v>
      </c>
      <c r="J38" s="34">
        <f>IF(D38=E38,G38*IF($F38='Unit costs'!$B$19,'Unit costs'!$C$25,'Unit costs'!$C$20),0)</f>
        <v>0</v>
      </c>
    </row>
    <row r="39" spans="2:13" x14ac:dyDescent="0.25">
      <c r="B39" s="33">
        <v>22</v>
      </c>
      <c r="C39" s="11"/>
      <c r="D39" s="12"/>
      <c r="E39" s="12"/>
      <c r="F39" s="12"/>
      <c r="G39" s="12"/>
      <c r="H39" s="34">
        <f>IFERROR(G39*IF(D39&lt;&gt;E39,(IF(VLOOKUP(D39,'Unit costs'!$B$6:$C$16,2,FALSE)&gt;=VLOOKUP(E39,'Unit costs'!$B$6:$C$16,2,FALSE),VLOOKUP(D39,'Unit costs'!$B$6:$C$16,2,FALSE),VLOOKUP(E39,'Unit costs'!$B$6:$C$16,2,FALSE))),0)," ")</f>
        <v>0</v>
      </c>
      <c r="I39" s="34">
        <f>IF(D39=E39,0,G39*IF($F39='Unit costs'!$B$19,'Unit costs'!$C$19,'Unit costs'!$C$20))</f>
        <v>0</v>
      </c>
      <c r="J39" s="34">
        <f>IF(D39=E39,G39*IF($F39='Unit costs'!$B$19,'Unit costs'!$C$25,'Unit costs'!$C$20),0)</f>
        <v>0</v>
      </c>
    </row>
    <row r="40" spans="2:13" x14ac:dyDescent="0.25">
      <c r="B40" s="33">
        <v>23</v>
      </c>
      <c r="C40" s="11"/>
      <c r="D40" s="12"/>
      <c r="E40" s="12"/>
      <c r="F40" s="12"/>
      <c r="G40" s="12"/>
      <c r="H40" s="34">
        <f>IFERROR(G40*IF(D40&lt;&gt;E40,(IF(VLOOKUP(D40,'Unit costs'!$B$6:$C$16,2,FALSE)&gt;=VLOOKUP(E40,'Unit costs'!$B$6:$C$16,2,FALSE),VLOOKUP(D40,'Unit costs'!$B$6:$C$16,2,FALSE),VLOOKUP(E40,'Unit costs'!$B$6:$C$16,2,FALSE))),0)," ")</f>
        <v>0</v>
      </c>
      <c r="I40" s="34">
        <f>IF(D40=E40,0,G40*IF($F40='Unit costs'!$B$19,'Unit costs'!$C$19,'Unit costs'!$C$20))</f>
        <v>0</v>
      </c>
      <c r="J40" s="34">
        <f>IF(D40=E40,G40*IF($F40='Unit costs'!$B$19,'Unit costs'!$C$25,'Unit costs'!$C$20),0)</f>
        <v>0</v>
      </c>
    </row>
    <row r="41" spans="2:13" x14ac:dyDescent="0.25">
      <c r="B41" s="33">
        <v>24</v>
      </c>
      <c r="C41" s="11"/>
      <c r="D41" s="12"/>
      <c r="E41" s="12"/>
      <c r="F41" s="12"/>
      <c r="G41" s="12"/>
      <c r="H41" s="34">
        <f>IFERROR(G41*IF(D41&lt;&gt;E41,(IF(VLOOKUP(D41,'Unit costs'!$B$6:$C$16,2,FALSE)&gt;=VLOOKUP(E41,'Unit costs'!$B$6:$C$16,2,FALSE),VLOOKUP(D41,'Unit costs'!$B$6:$C$16,2,FALSE),VLOOKUP(E41,'Unit costs'!$B$6:$C$16,2,FALSE))),0)," ")</f>
        <v>0</v>
      </c>
      <c r="I41" s="34">
        <f>IF(D41=E41,0,G41*IF($F41='Unit costs'!$B$19,'Unit costs'!$C$19,'Unit costs'!$C$20))</f>
        <v>0</v>
      </c>
      <c r="J41" s="34">
        <f>IF(D41=E41,G41*IF($F41='Unit costs'!$B$19,'Unit costs'!$C$25,'Unit costs'!$C$20),0)</f>
        <v>0</v>
      </c>
      <c r="M41" s="35"/>
    </row>
    <row r="42" spans="2:13" ht="15.75" thickBot="1" x14ac:dyDescent="0.3">
      <c r="B42" s="33">
        <v>25</v>
      </c>
      <c r="C42" s="11"/>
      <c r="D42" s="12"/>
      <c r="E42" s="12"/>
      <c r="F42" s="12"/>
      <c r="G42" s="12"/>
      <c r="H42" s="34">
        <f>IFERROR(G42*IF(D42&lt;&gt;E42,(IF(VLOOKUP(D42,'Unit costs'!$B$6:$C$16,2,FALSE)&gt;=VLOOKUP(E42,'Unit costs'!$B$6:$C$16,2,FALSE),VLOOKUP(D42,'Unit costs'!$B$6:$C$16,2,FALSE),VLOOKUP(E42,'Unit costs'!$B$6:$C$16,2,FALSE))),0)," ")</f>
        <v>0</v>
      </c>
      <c r="I42" s="34">
        <f>IF(D42=E42,0,G42*IF($F42='Unit costs'!$B$19,'Unit costs'!$C$19,'Unit costs'!$C$20))</f>
        <v>0</v>
      </c>
      <c r="J42" s="34">
        <f>IF(D42=E42,G42*IF($F42='Unit costs'!$B$19,'Unit costs'!$C$25,'Unit costs'!$C$20),0)</f>
        <v>0</v>
      </c>
    </row>
    <row r="43" spans="2:13" ht="19.5" thickBot="1" x14ac:dyDescent="0.3">
      <c r="C43" s="37" t="s">
        <v>57</v>
      </c>
      <c r="D43" s="3"/>
      <c r="E43" s="39"/>
      <c r="F43" s="39"/>
      <c r="G43" s="39"/>
      <c r="H43" s="42"/>
      <c r="I43" s="43"/>
      <c r="J43" s="42"/>
    </row>
    <row r="44" spans="2:13" ht="30.75" x14ac:dyDescent="0.25">
      <c r="B44" s="28" t="s">
        <v>23</v>
      </c>
      <c r="C44" s="29" t="s">
        <v>58</v>
      </c>
      <c r="D44" s="67" t="s">
        <v>24</v>
      </c>
      <c r="E44" s="68"/>
      <c r="F44" s="68"/>
      <c r="G44" s="69"/>
      <c r="H44" s="70" t="s">
        <v>25</v>
      </c>
      <c r="I44" s="70"/>
      <c r="J44" s="70"/>
    </row>
    <row r="45" spans="2:13" ht="25.5" customHeight="1" x14ac:dyDescent="0.25">
      <c r="B45" s="33">
        <v>1</v>
      </c>
      <c r="C45" s="11"/>
      <c r="D45" s="53"/>
      <c r="E45" s="54"/>
      <c r="F45" s="54"/>
      <c r="G45" s="55"/>
      <c r="H45" s="53"/>
      <c r="I45" s="54"/>
      <c r="J45" s="55"/>
    </row>
    <row r="46" spans="2:13" x14ac:dyDescent="0.25">
      <c r="B46" s="33">
        <v>2</v>
      </c>
      <c r="C46" s="11"/>
      <c r="D46" s="53"/>
      <c r="E46" s="54"/>
      <c r="F46" s="54"/>
      <c r="G46" s="55"/>
      <c r="H46" s="53"/>
      <c r="I46" s="54"/>
      <c r="J46" s="55"/>
    </row>
    <row r="47" spans="2:13" x14ac:dyDescent="0.25">
      <c r="B47" s="33">
        <v>3</v>
      </c>
      <c r="C47" s="11"/>
      <c r="D47" s="53"/>
      <c r="E47" s="54"/>
      <c r="F47" s="54"/>
      <c r="G47" s="55"/>
      <c r="H47" s="53"/>
      <c r="I47" s="54"/>
      <c r="J47" s="55"/>
    </row>
    <row r="48" spans="2:13" x14ac:dyDescent="0.25">
      <c r="B48" s="33">
        <v>4</v>
      </c>
      <c r="C48" s="11"/>
      <c r="D48" s="53"/>
      <c r="E48" s="54"/>
      <c r="F48" s="54"/>
      <c r="G48" s="55"/>
      <c r="H48" s="53"/>
      <c r="I48" s="54"/>
      <c r="J48" s="55"/>
    </row>
    <row r="49" spans="2:10" x14ac:dyDescent="0.25">
      <c r="B49" s="33">
        <v>5</v>
      </c>
      <c r="C49" s="11"/>
      <c r="D49" s="53"/>
      <c r="E49" s="54"/>
      <c r="F49" s="54"/>
      <c r="G49" s="55"/>
      <c r="H49" s="53"/>
      <c r="I49" s="54"/>
      <c r="J49" s="55"/>
    </row>
    <row r="50" spans="2:10" x14ac:dyDescent="0.25">
      <c r="B50" s="33">
        <v>6</v>
      </c>
      <c r="C50" s="11"/>
      <c r="D50" s="53"/>
      <c r="E50" s="54"/>
      <c r="F50" s="54"/>
      <c r="G50" s="55"/>
      <c r="H50" s="53"/>
      <c r="I50" s="54"/>
      <c r="J50" s="55"/>
    </row>
    <row r="51" spans="2:10" x14ac:dyDescent="0.25">
      <c r="B51" s="33">
        <v>7</v>
      </c>
      <c r="C51" s="11"/>
      <c r="D51" s="53"/>
      <c r="E51" s="54"/>
      <c r="F51" s="54"/>
      <c r="G51" s="55"/>
      <c r="H51" s="53"/>
      <c r="I51" s="54"/>
      <c r="J51" s="55"/>
    </row>
    <row r="52" spans="2:10" x14ac:dyDescent="0.25">
      <c r="B52" s="33">
        <v>8</v>
      </c>
      <c r="C52" s="11"/>
      <c r="D52" s="53"/>
      <c r="E52" s="54"/>
      <c r="F52" s="54"/>
      <c r="G52" s="55"/>
      <c r="H52" s="53"/>
      <c r="I52" s="54"/>
      <c r="J52" s="55"/>
    </row>
    <row r="53" spans="2:10" x14ac:dyDescent="0.25">
      <c r="B53" s="33">
        <v>9</v>
      </c>
      <c r="C53" s="11"/>
      <c r="D53" s="53"/>
      <c r="E53" s="54"/>
      <c r="F53" s="54"/>
      <c r="G53" s="55"/>
      <c r="H53" s="53"/>
      <c r="I53" s="54"/>
      <c r="J53" s="55"/>
    </row>
    <row r="54" spans="2:10" x14ac:dyDescent="0.25">
      <c r="B54" s="33">
        <v>10</v>
      </c>
      <c r="C54" s="11"/>
      <c r="D54" s="53"/>
      <c r="E54" s="54"/>
      <c r="F54" s="54"/>
      <c r="G54" s="55"/>
      <c r="H54" s="53"/>
      <c r="I54" s="54"/>
      <c r="J54" s="55"/>
    </row>
    <row r="55" spans="2:10" x14ac:dyDescent="0.25">
      <c r="B55" s="33">
        <v>11</v>
      </c>
      <c r="C55" s="11"/>
      <c r="D55" s="53"/>
      <c r="E55" s="54"/>
      <c r="F55" s="54"/>
      <c r="G55" s="55"/>
      <c r="H55" s="53"/>
      <c r="I55" s="54"/>
      <c r="J55" s="55"/>
    </row>
    <row r="56" spans="2:10" x14ac:dyDescent="0.25">
      <c r="B56" s="33">
        <v>12</v>
      </c>
      <c r="C56" s="11"/>
      <c r="D56" s="53"/>
      <c r="E56" s="54"/>
      <c r="F56" s="54"/>
      <c r="G56" s="55"/>
      <c r="H56" s="53"/>
      <c r="I56" s="54"/>
      <c r="J56" s="55"/>
    </row>
    <row r="57" spans="2:10" x14ac:dyDescent="0.25">
      <c r="B57" s="33">
        <v>13</v>
      </c>
      <c r="C57" s="11"/>
      <c r="D57" s="53"/>
      <c r="E57" s="54"/>
      <c r="F57" s="54"/>
      <c r="G57" s="55"/>
      <c r="H57" s="53"/>
      <c r="I57" s="54"/>
      <c r="J57" s="55"/>
    </row>
    <row r="58" spans="2:10" x14ac:dyDescent="0.25">
      <c r="B58" s="33">
        <v>14</v>
      </c>
      <c r="C58" s="11"/>
      <c r="D58" s="47"/>
      <c r="E58" s="48"/>
      <c r="F58" s="48"/>
      <c r="G58" s="49"/>
      <c r="H58" s="47"/>
      <c r="I58" s="48"/>
      <c r="J58" s="49"/>
    </row>
    <row r="59" spans="2:10" x14ac:dyDescent="0.25">
      <c r="B59" s="33">
        <v>15</v>
      </c>
      <c r="C59" s="11"/>
      <c r="D59" s="53"/>
      <c r="E59" s="54"/>
      <c r="F59" s="54"/>
      <c r="G59" s="55"/>
      <c r="H59" s="53"/>
      <c r="I59" s="54"/>
      <c r="J59" s="55"/>
    </row>
    <row r="60" spans="2:10" x14ac:dyDescent="0.25">
      <c r="B60" s="33">
        <v>16</v>
      </c>
      <c r="C60" s="11"/>
      <c r="D60" s="53"/>
      <c r="E60" s="54"/>
      <c r="F60" s="54"/>
      <c r="G60" s="55"/>
      <c r="H60" s="53"/>
      <c r="I60" s="54"/>
      <c r="J60" s="55"/>
    </row>
    <row r="61" spans="2:10" ht="15" customHeight="1" x14ac:dyDescent="0.25">
      <c r="B61" s="33">
        <v>17</v>
      </c>
      <c r="C61" s="11"/>
      <c r="D61" s="53"/>
      <c r="E61" s="54"/>
      <c r="F61" s="54"/>
      <c r="G61" s="55"/>
      <c r="H61" s="53"/>
      <c r="I61" s="54"/>
      <c r="J61" s="55"/>
    </row>
    <row r="62" spans="2:10" x14ac:dyDescent="0.25">
      <c r="B62" s="33">
        <v>18</v>
      </c>
      <c r="C62" s="11"/>
      <c r="D62" s="53"/>
      <c r="E62" s="54"/>
      <c r="F62" s="54"/>
      <c r="G62" s="55"/>
      <c r="H62" s="53"/>
      <c r="I62" s="54"/>
      <c r="J62" s="55"/>
    </row>
    <row r="63" spans="2:10" x14ac:dyDescent="0.25">
      <c r="B63" s="33">
        <v>19</v>
      </c>
      <c r="C63" s="11"/>
      <c r="D63" s="53"/>
      <c r="E63" s="54"/>
      <c r="F63" s="54"/>
      <c r="G63" s="55"/>
      <c r="H63" s="53"/>
      <c r="I63" s="54"/>
      <c r="J63" s="55"/>
    </row>
    <row r="64" spans="2:10" x14ac:dyDescent="0.25">
      <c r="B64" s="33">
        <v>20</v>
      </c>
      <c r="C64" s="11"/>
      <c r="D64" s="53"/>
      <c r="E64" s="54"/>
      <c r="F64" s="54"/>
      <c r="G64" s="55"/>
      <c r="H64" s="53"/>
      <c r="I64" s="54"/>
      <c r="J64" s="55"/>
    </row>
    <row r="65" spans="2:10" x14ac:dyDescent="0.25">
      <c r="B65" s="33">
        <v>21</v>
      </c>
      <c r="C65" s="11"/>
      <c r="D65" s="53"/>
      <c r="E65" s="54"/>
      <c r="F65" s="54"/>
      <c r="G65" s="55"/>
      <c r="H65" s="53"/>
      <c r="I65" s="54"/>
      <c r="J65" s="55"/>
    </row>
    <row r="66" spans="2:10" x14ac:dyDescent="0.25">
      <c r="B66" s="33">
        <v>22</v>
      </c>
      <c r="C66" s="11"/>
      <c r="D66" s="53"/>
      <c r="E66" s="54"/>
      <c r="F66" s="54"/>
      <c r="G66" s="55"/>
      <c r="H66" s="53"/>
      <c r="I66" s="54"/>
      <c r="J66" s="55"/>
    </row>
    <row r="67" spans="2:10" x14ac:dyDescent="0.25">
      <c r="B67" s="33">
        <v>23</v>
      </c>
      <c r="C67" s="11"/>
      <c r="D67" s="53"/>
      <c r="E67" s="54"/>
      <c r="F67" s="54"/>
      <c r="G67" s="55"/>
      <c r="H67" s="53"/>
      <c r="I67" s="54"/>
      <c r="J67" s="55"/>
    </row>
    <row r="68" spans="2:10" x14ac:dyDescent="0.25">
      <c r="B68" s="33">
        <v>24</v>
      </c>
      <c r="C68" s="11"/>
      <c r="D68" s="53"/>
      <c r="E68" s="54"/>
      <c r="F68" s="54"/>
      <c r="G68" s="55"/>
      <c r="H68" s="53"/>
      <c r="I68" s="54"/>
      <c r="J68" s="55"/>
    </row>
    <row r="69" spans="2:10" x14ac:dyDescent="0.25">
      <c r="B69" s="33">
        <v>25</v>
      </c>
      <c r="C69" s="11"/>
      <c r="D69" s="47"/>
      <c r="E69" s="48"/>
      <c r="F69" s="48"/>
      <c r="G69" s="49"/>
      <c r="H69" s="47"/>
      <c r="I69" s="48"/>
      <c r="J69" s="49"/>
    </row>
    <row r="70" spans="2:10" ht="19.5" thickBot="1" x14ac:dyDescent="0.3">
      <c r="C70" s="37" t="s">
        <v>11</v>
      </c>
      <c r="D70" s="3"/>
      <c r="E70" s="40"/>
      <c r="F70" s="40"/>
      <c r="G70" s="41"/>
      <c r="H70" s="51"/>
      <c r="I70" s="52"/>
      <c r="J70" s="51"/>
    </row>
    <row r="71" spans="2:10" ht="30.75" x14ac:dyDescent="0.25">
      <c r="B71" s="28" t="s">
        <v>26</v>
      </c>
      <c r="C71" s="29" t="s">
        <v>27</v>
      </c>
      <c r="D71" s="67" t="s">
        <v>28</v>
      </c>
      <c r="E71" s="68"/>
      <c r="F71" s="68"/>
      <c r="G71" s="69"/>
      <c r="H71" s="81" t="s">
        <v>25</v>
      </c>
      <c r="I71" s="82"/>
      <c r="J71" s="83"/>
    </row>
    <row r="72" spans="2:10" x14ac:dyDescent="0.25">
      <c r="B72" s="33">
        <v>1</v>
      </c>
      <c r="C72" s="11"/>
      <c r="D72" s="56"/>
      <c r="E72" s="57"/>
      <c r="F72" s="57"/>
      <c r="G72" s="58"/>
      <c r="H72" s="78"/>
      <c r="I72" s="79"/>
      <c r="J72" s="80"/>
    </row>
    <row r="73" spans="2:10" x14ac:dyDescent="0.25">
      <c r="B73" s="33">
        <v>2</v>
      </c>
      <c r="C73" s="11"/>
      <c r="D73" s="56"/>
      <c r="E73" s="57"/>
      <c r="F73" s="57"/>
      <c r="G73" s="58"/>
      <c r="H73" s="75"/>
      <c r="I73" s="76"/>
      <c r="J73" s="77"/>
    </row>
    <row r="74" spans="2:10" x14ac:dyDescent="0.25">
      <c r="B74" s="33">
        <v>3</v>
      </c>
      <c r="C74" s="11"/>
      <c r="D74" s="56"/>
      <c r="E74" s="57"/>
      <c r="F74" s="57"/>
      <c r="G74" s="58"/>
      <c r="H74" s="75"/>
      <c r="I74" s="76"/>
      <c r="J74" s="77"/>
    </row>
    <row r="75" spans="2:10" x14ac:dyDescent="0.25">
      <c r="B75" s="33">
        <v>4</v>
      </c>
      <c r="C75" s="11"/>
      <c r="D75" s="56"/>
      <c r="E75" s="57"/>
      <c r="F75" s="57"/>
      <c r="G75" s="58"/>
      <c r="H75" s="75"/>
      <c r="I75" s="76"/>
      <c r="J75" s="77"/>
    </row>
    <row r="76" spans="2:10" ht="15" customHeight="1" x14ac:dyDescent="0.25">
      <c r="B76" s="33">
        <v>5</v>
      </c>
      <c r="C76" s="11"/>
      <c r="D76" s="56"/>
      <c r="E76" s="57"/>
      <c r="F76" s="57"/>
      <c r="G76" s="58"/>
      <c r="H76" s="53"/>
      <c r="I76" s="54"/>
      <c r="J76" s="55"/>
    </row>
    <row r="77" spans="2:10" x14ac:dyDescent="0.25">
      <c r="B77" s="33">
        <v>6</v>
      </c>
      <c r="C77" s="11"/>
      <c r="D77" s="56"/>
      <c r="E77" s="57"/>
      <c r="F77" s="57"/>
      <c r="G77" s="58"/>
      <c r="H77" s="53"/>
      <c r="I77" s="54"/>
      <c r="J77" s="55"/>
    </row>
    <row r="78" spans="2:10" x14ac:dyDescent="0.25">
      <c r="B78" s="33">
        <v>7</v>
      </c>
      <c r="C78" s="11"/>
      <c r="D78" s="56"/>
      <c r="E78" s="57"/>
      <c r="F78" s="57"/>
      <c r="G78" s="58"/>
      <c r="H78" s="53"/>
      <c r="I78" s="54"/>
      <c r="J78" s="55"/>
    </row>
    <row r="79" spans="2:10" x14ac:dyDescent="0.25">
      <c r="B79" s="33">
        <v>8</v>
      </c>
      <c r="C79" s="11"/>
      <c r="D79" s="56"/>
      <c r="E79" s="57"/>
      <c r="F79" s="57"/>
      <c r="G79" s="58"/>
      <c r="H79" s="53"/>
      <c r="I79" s="54"/>
      <c r="J79" s="55"/>
    </row>
    <row r="80" spans="2:10" x14ac:dyDescent="0.25">
      <c r="B80" s="33">
        <v>9</v>
      </c>
      <c r="C80" s="11"/>
      <c r="D80" s="56"/>
      <c r="E80" s="57"/>
      <c r="F80" s="57"/>
      <c r="G80" s="58"/>
      <c r="H80" s="53"/>
      <c r="I80" s="54"/>
      <c r="J80" s="55"/>
    </row>
    <row r="81" spans="2:10" x14ac:dyDescent="0.25">
      <c r="B81" s="33">
        <v>10</v>
      </c>
      <c r="C81" s="11"/>
      <c r="D81" s="56"/>
      <c r="E81" s="57"/>
      <c r="F81" s="57"/>
      <c r="G81" s="58"/>
      <c r="H81" s="53" t="str">
        <f>IFERROR(G81*IF(#REF!&lt;&gt;E81,(IF(VLOOKUP(#REF!,'Unit costs'!$B$6:$C$16,2,FALSE)&gt;=VLOOKUP(E81,'Unit costs'!$B$6:$C$16,2,FALSE),VLOOKUP(#REF!,'Unit costs'!$B$6:$C$16,2,FALSE),VLOOKUP(E81,'Unit costs'!$B$6:$C$16,2,FALSE))),0)," ")</f>
        <v xml:space="preserve"> </v>
      </c>
      <c r="I81" s="54"/>
      <c r="J81" s="55"/>
    </row>
    <row r="82" spans="2:10" x14ac:dyDescent="0.25">
      <c r="B82" s="33">
        <v>11</v>
      </c>
      <c r="C82" s="11"/>
      <c r="D82" s="56"/>
      <c r="E82" s="57"/>
      <c r="F82" s="57"/>
      <c r="G82" s="58"/>
      <c r="H82" s="53" t="str">
        <f>IFERROR(#REF!*IF(D82&lt;&gt;#REF!,(IF(VLOOKUP(D82,'Unit costs'!$B$6:$C$16,2,FALSE)&gt;=VLOOKUP(#REF!,'Unit costs'!$B$6:$C$16,2,FALSE),VLOOKUP(D82,'Unit costs'!$B$6:$C$16,2,FALSE),VLOOKUP(#REF!,'Unit costs'!$B$6:$C$16,2,FALSE))),0)," ")</f>
        <v xml:space="preserve"> </v>
      </c>
      <c r="I82" s="54"/>
      <c r="J82" s="55"/>
    </row>
    <row r="83" spans="2:10" x14ac:dyDescent="0.25">
      <c r="B83" s="33">
        <v>12</v>
      </c>
      <c r="C83" s="11"/>
      <c r="D83" s="50"/>
      <c r="E83" s="50"/>
      <c r="F83" s="50"/>
      <c r="G83" s="50"/>
      <c r="H83" s="53"/>
      <c r="I83" s="54"/>
      <c r="J83" s="55"/>
    </row>
    <row r="84" spans="2:10" x14ac:dyDescent="0.25">
      <c r="B84" s="33">
        <v>13</v>
      </c>
      <c r="C84" s="11"/>
      <c r="D84" s="56"/>
      <c r="E84" s="57"/>
      <c r="F84" s="57"/>
      <c r="G84" s="58"/>
      <c r="H84" s="59"/>
      <c r="I84" s="60"/>
      <c r="J84" s="61"/>
    </row>
    <row r="85" spans="2:10" x14ac:dyDescent="0.25">
      <c r="B85" s="33">
        <v>14</v>
      </c>
      <c r="C85" s="11"/>
      <c r="D85" s="56"/>
      <c r="E85" s="57"/>
      <c r="F85" s="57"/>
      <c r="G85" s="58"/>
      <c r="H85" s="53"/>
      <c r="I85" s="54"/>
      <c r="J85" s="55"/>
    </row>
    <row r="86" spans="2:10" x14ac:dyDescent="0.25">
      <c r="B86" s="33">
        <v>15</v>
      </c>
      <c r="C86" s="11"/>
      <c r="D86" s="56"/>
      <c r="E86" s="57"/>
      <c r="F86" s="57"/>
      <c r="G86" s="58"/>
      <c r="H86" s="53"/>
      <c r="I86" s="54"/>
      <c r="J86" s="55"/>
    </row>
    <row r="87" spans="2:10" x14ac:dyDescent="0.25">
      <c r="B87" s="33">
        <v>16</v>
      </c>
      <c r="C87" s="11"/>
      <c r="D87" s="56"/>
      <c r="E87" s="57"/>
      <c r="F87" s="57"/>
      <c r="G87" s="58"/>
      <c r="H87" s="53"/>
      <c r="I87" s="54"/>
      <c r="J87" s="55"/>
    </row>
    <row r="88" spans="2:10" x14ac:dyDescent="0.25">
      <c r="B88" s="33">
        <v>17</v>
      </c>
      <c r="C88" s="11"/>
      <c r="D88" s="56"/>
      <c r="E88" s="57"/>
      <c r="F88" s="57"/>
      <c r="G88" s="58"/>
      <c r="H88" s="53"/>
      <c r="I88" s="54"/>
      <c r="J88" s="55"/>
    </row>
    <row r="89" spans="2:10" x14ac:dyDescent="0.25">
      <c r="B89" s="33">
        <v>18</v>
      </c>
      <c r="C89" s="11"/>
      <c r="D89" s="56"/>
      <c r="E89" s="57"/>
      <c r="F89" s="57"/>
      <c r="G89" s="58"/>
      <c r="H89" s="53"/>
      <c r="I89" s="54"/>
      <c r="J89" s="55"/>
    </row>
    <row r="90" spans="2:10" x14ac:dyDescent="0.25">
      <c r="B90" s="33">
        <v>19</v>
      </c>
      <c r="C90" s="11"/>
      <c r="D90" s="56"/>
      <c r="E90" s="57"/>
      <c r="F90" s="57"/>
      <c r="G90" s="58"/>
      <c r="H90" s="53"/>
      <c r="I90" s="54"/>
      <c r="J90" s="55"/>
    </row>
    <row r="91" spans="2:10" x14ac:dyDescent="0.25">
      <c r="B91" s="33">
        <v>20</v>
      </c>
      <c r="C91" s="11"/>
      <c r="D91" s="56"/>
      <c r="E91" s="57"/>
      <c r="F91" s="57"/>
      <c r="G91" s="58"/>
      <c r="H91" s="53" t="str">
        <f>IFERROR(G91*IF(#REF!&lt;&gt;E91,(IF(VLOOKUP(#REF!,'Unit costs'!$B$6:$C$16,2,FALSE)&gt;=VLOOKUP(E91,'Unit costs'!$B$6:$C$16,2,FALSE),VLOOKUP(#REF!,'Unit costs'!$B$6:$C$16,2,FALSE),VLOOKUP(E91,'Unit costs'!$B$6:$C$16,2,FALSE))),0)," ")</f>
        <v xml:space="preserve"> </v>
      </c>
      <c r="I91" s="54"/>
      <c r="J91" s="55"/>
    </row>
    <row r="92" spans="2:10" x14ac:dyDescent="0.25">
      <c r="B92" s="33">
        <v>21</v>
      </c>
      <c r="C92" s="11"/>
      <c r="D92" s="56"/>
      <c r="E92" s="57"/>
      <c r="F92" s="57"/>
      <c r="G92" s="58"/>
      <c r="H92" s="53" t="str">
        <f>IFERROR(#REF!*IF(D92&lt;&gt;#REF!,(IF(VLOOKUP(D92,'Unit costs'!$B$6:$C$16,2,FALSE)&gt;=VLOOKUP(#REF!,'Unit costs'!$B$6:$C$16,2,FALSE),VLOOKUP(D92,'Unit costs'!$B$6:$C$16,2,FALSE),VLOOKUP(#REF!,'Unit costs'!$B$6:$C$16,2,FALSE))),0)," ")</f>
        <v xml:space="preserve"> </v>
      </c>
      <c r="I92" s="54"/>
      <c r="J92" s="55"/>
    </row>
    <row r="93" spans="2:10" x14ac:dyDescent="0.25">
      <c r="B93" s="33">
        <v>22</v>
      </c>
      <c r="C93" s="11"/>
      <c r="D93" s="50"/>
      <c r="E93" s="50"/>
      <c r="F93" s="50"/>
      <c r="G93" s="50"/>
      <c r="H93" s="53"/>
      <c r="I93" s="54"/>
      <c r="J93" s="55"/>
    </row>
    <row r="94" spans="2:10" x14ac:dyDescent="0.25">
      <c r="B94" s="33">
        <v>23</v>
      </c>
      <c r="C94" s="11"/>
      <c r="D94" s="56"/>
      <c r="E94" s="57"/>
      <c r="F94" s="57"/>
      <c r="G94" s="58"/>
      <c r="H94" s="59"/>
      <c r="I94" s="60"/>
      <c r="J94" s="61"/>
    </row>
    <row r="95" spans="2:10" x14ac:dyDescent="0.25">
      <c r="B95" s="33">
        <v>24</v>
      </c>
      <c r="C95" s="11"/>
      <c r="D95" s="56"/>
      <c r="E95" s="57"/>
      <c r="F95" s="57"/>
      <c r="G95" s="58"/>
      <c r="H95" s="53"/>
      <c r="I95" s="54"/>
      <c r="J95" s="55"/>
    </row>
    <row r="96" spans="2:10" x14ac:dyDescent="0.25">
      <c r="B96" s="33">
        <v>25</v>
      </c>
      <c r="C96" s="11"/>
      <c r="D96" s="56"/>
      <c r="E96" s="57"/>
      <c r="F96" s="57"/>
      <c r="G96" s="58"/>
      <c r="H96" s="53"/>
      <c r="I96" s="54"/>
      <c r="J96" s="55"/>
    </row>
    <row r="97" spans="2:10" ht="19.5" thickBot="1" x14ac:dyDescent="0.3">
      <c r="C97" s="37" t="s">
        <v>54</v>
      </c>
      <c r="D97" s="3"/>
      <c r="E97" s="40"/>
      <c r="F97" s="40"/>
      <c r="G97" s="41"/>
      <c r="H97" s="42"/>
      <c r="I97" s="43"/>
      <c r="J97" s="42"/>
    </row>
    <row r="98" spans="2:10" ht="25.5" x14ac:dyDescent="0.25">
      <c r="B98" s="28" t="s">
        <v>26</v>
      </c>
      <c r="C98" s="29" t="s">
        <v>62</v>
      </c>
      <c r="D98" s="67" t="s">
        <v>55</v>
      </c>
      <c r="E98" s="68"/>
      <c r="F98" s="68"/>
      <c r="G98" s="69"/>
      <c r="H98" s="84" t="s">
        <v>25</v>
      </c>
      <c r="I98" s="85"/>
      <c r="J98" s="86"/>
    </row>
    <row r="99" spans="2:10" ht="25.5" customHeight="1" x14ac:dyDescent="0.25">
      <c r="B99" s="33">
        <v>1</v>
      </c>
      <c r="C99" s="11"/>
      <c r="D99" s="56"/>
      <c r="E99" s="57"/>
      <c r="F99" s="57"/>
      <c r="G99" s="58"/>
      <c r="H99" s="78"/>
      <c r="I99" s="79"/>
      <c r="J99" s="80"/>
    </row>
    <row r="100" spans="2:10" x14ac:dyDescent="0.25">
      <c r="B100" s="33">
        <v>2</v>
      </c>
      <c r="C100" s="11"/>
      <c r="D100" s="56"/>
      <c r="E100" s="57"/>
      <c r="F100" s="57"/>
      <c r="G100" s="58"/>
      <c r="H100" s="75"/>
      <c r="I100" s="76"/>
      <c r="J100" s="77"/>
    </row>
    <row r="101" spans="2:10" x14ac:dyDescent="0.25">
      <c r="B101" s="33">
        <v>3</v>
      </c>
      <c r="C101" s="11"/>
      <c r="D101" s="56"/>
      <c r="E101" s="57"/>
      <c r="F101" s="57"/>
      <c r="G101" s="58"/>
      <c r="H101" s="75"/>
      <c r="I101" s="76"/>
      <c r="J101" s="77"/>
    </row>
    <row r="102" spans="2:10" x14ac:dyDescent="0.25">
      <c r="B102" s="33">
        <v>4</v>
      </c>
      <c r="C102" s="11"/>
      <c r="D102" s="56"/>
      <c r="E102" s="57"/>
      <c r="F102" s="57"/>
      <c r="G102" s="58"/>
      <c r="H102" s="75"/>
      <c r="I102" s="76"/>
      <c r="J102" s="77"/>
    </row>
    <row r="103" spans="2:10" x14ac:dyDescent="0.25">
      <c r="B103" s="33">
        <v>5</v>
      </c>
      <c r="C103" s="11"/>
      <c r="D103" s="56"/>
      <c r="E103" s="57"/>
      <c r="F103" s="57"/>
      <c r="G103" s="58"/>
      <c r="H103" s="53"/>
      <c r="I103" s="54"/>
      <c r="J103" s="55"/>
    </row>
    <row r="104" spans="2:10" x14ac:dyDescent="0.25">
      <c r="B104" s="33">
        <v>6</v>
      </c>
      <c r="C104" s="11"/>
      <c r="D104" s="56"/>
      <c r="E104" s="57"/>
      <c r="F104" s="57"/>
      <c r="G104" s="58"/>
      <c r="H104" s="53"/>
      <c r="I104" s="54"/>
      <c r="J104" s="55"/>
    </row>
    <row r="105" spans="2:10" x14ac:dyDescent="0.25">
      <c r="B105" s="33">
        <v>7</v>
      </c>
      <c r="C105" s="11"/>
      <c r="D105" s="56"/>
      <c r="E105" s="57"/>
      <c r="F105" s="57"/>
      <c r="G105" s="58"/>
      <c r="H105" s="53"/>
      <c r="I105" s="54"/>
      <c r="J105" s="55"/>
    </row>
    <row r="106" spans="2:10" x14ac:dyDescent="0.25">
      <c r="B106" s="33">
        <v>8</v>
      </c>
      <c r="C106" s="11"/>
      <c r="D106" s="56"/>
      <c r="E106" s="57"/>
      <c r="F106" s="57"/>
      <c r="G106" s="58"/>
      <c r="H106" s="53"/>
      <c r="I106" s="54"/>
      <c r="J106" s="55"/>
    </row>
    <row r="107" spans="2:10" x14ac:dyDescent="0.25">
      <c r="B107" s="33">
        <v>9</v>
      </c>
      <c r="C107" s="11"/>
      <c r="D107" s="56"/>
      <c r="E107" s="57"/>
      <c r="F107" s="57"/>
      <c r="G107" s="58"/>
      <c r="H107" s="53"/>
      <c r="I107" s="54"/>
      <c r="J107" s="55"/>
    </row>
    <row r="108" spans="2:10" x14ac:dyDescent="0.25">
      <c r="B108" s="33">
        <v>10</v>
      </c>
      <c r="C108" s="11"/>
      <c r="D108" s="56"/>
      <c r="E108" s="57"/>
      <c r="F108" s="57"/>
      <c r="G108" s="58"/>
      <c r="H108" s="53"/>
      <c r="I108" s="54"/>
      <c r="J108" s="55"/>
    </row>
    <row r="109" spans="2:10" x14ac:dyDescent="0.25">
      <c r="B109" s="33">
        <v>11</v>
      </c>
      <c r="C109" s="11"/>
      <c r="D109" s="56"/>
      <c r="E109" s="57"/>
      <c r="F109" s="57"/>
      <c r="G109" s="58"/>
      <c r="H109" s="53"/>
      <c r="I109" s="54"/>
      <c r="J109" s="55"/>
    </row>
    <row r="110" spans="2:10" x14ac:dyDescent="0.25">
      <c r="B110" s="33">
        <v>12</v>
      </c>
      <c r="C110" s="11"/>
      <c r="D110" s="50"/>
      <c r="E110" s="50"/>
      <c r="F110" s="50"/>
      <c r="G110" s="50"/>
      <c r="H110" s="53"/>
      <c r="I110" s="54"/>
      <c r="J110" s="55"/>
    </row>
    <row r="111" spans="2:10" x14ac:dyDescent="0.25">
      <c r="B111" s="33">
        <v>13</v>
      </c>
      <c r="C111" s="11"/>
      <c r="D111" s="56"/>
      <c r="E111" s="57"/>
      <c r="F111" s="57"/>
      <c r="G111" s="58"/>
      <c r="H111" s="59"/>
      <c r="I111" s="60"/>
      <c r="J111" s="61"/>
    </row>
    <row r="112" spans="2:10" x14ac:dyDescent="0.25">
      <c r="B112" s="33">
        <v>14</v>
      </c>
      <c r="C112" s="11"/>
      <c r="D112" s="56"/>
      <c r="E112" s="57"/>
      <c r="F112" s="57"/>
      <c r="G112" s="58"/>
      <c r="H112" s="53"/>
      <c r="I112" s="54"/>
      <c r="J112" s="55"/>
    </row>
    <row r="113" spans="2:10" x14ac:dyDescent="0.25">
      <c r="B113" s="33">
        <v>15</v>
      </c>
      <c r="C113" s="11"/>
      <c r="D113" s="56"/>
      <c r="E113" s="57"/>
      <c r="F113" s="57"/>
      <c r="G113" s="58"/>
      <c r="H113" s="53"/>
      <c r="I113" s="54"/>
      <c r="J113" s="55"/>
    </row>
    <row r="114" spans="2:10" x14ac:dyDescent="0.25">
      <c r="B114" s="33">
        <v>16</v>
      </c>
      <c r="C114" s="11"/>
      <c r="D114" s="56"/>
      <c r="E114" s="57"/>
      <c r="F114" s="57"/>
      <c r="G114" s="58"/>
      <c r="H114" s="53"/>
      <c r="I114" s="54"/>
      <c r="J114" s="55"/>
    </row>
    <row r="115" spans="2:10" x14ac:dyDescent="0.25">
      <c r="B115" s="33">
        <v>17</v>
      </c>
      <c r="C115" s="11"/>
      <c r="D115" s="56"/>
      <c r="E115" s="57"/>
      <c r="F115" s="57"/>
      <c r="G115" s="58"/>
      <c r="H115" s="53"/>
      <c r="I115" s="54"/>
      <c r="J115" s="55"/>
    </row>
    <row r="116" spans="2:10" x14ac:dyDescent="0.25">
      <c r="B116" s="33">
        <v>18</v>
      </c>
      <c r="C116" s="11"/>
      <c r="D116" s="56"/>
      <c r="E116" s="57"/>
      <c r="F116" s="57"/>
      <c r="G116" s="58"/>
      <c r="H116" s="53"/>
      <c r="I116" s="54"/>
      <c r="J116" s="55"/>
    </row>
    <row r="117" spans="2:10" x14ac:dyDescent="0.25">
      <c r="B117" s="33">
        <v>19</v>
      </c>
      <c r="C117" s="11"/>
      <c r="D117" s="56"/>
      <c r="E117" s="57"/>
      <c r="F117" s="57"/>
      <c r="G117" s="58"/>
      <c r="H117" s="53"/>
      <c r="I117" s="54"/>
      <c r="J117" s="55"/>
    </row>
    <row r="118" spans="2:10" x14ac:dyDescent="0.25">
      <c r="B118" s="33">
        <v>20</v>
      </c>
      <c r="C118" s="11"/>
      <c r="D118" s="56"/>
      <c r="E118" s="57"/>
      <c r="F118" s="57"/>
      <c r="G118" s="58"/>
      <c r="H118" s="53"/>
      <c r="I118" s="54"/>
      <c r="J118" s="55"/>
    </row>
    <row r="119" spans="2:10" x14ac:dyDescent="0.25">
      <c r="B119" s="33">
        <v>21</v>
      </c>
      <c r="C119" s="11"/>
      <c r="D119" s="56"/>
      <c r="E119" s="57"/>
      <c r="F119" s="57"/>
      <c r="G119" s="58"/>
      <c r="H119" s="53"/>
      <c r="I119" s="54"/>
      <c r="J119" s="55"/>
    </row>
    <row r="120" spans="2:10" x14ac:dyDescent="0.25">
      <c r="B120" s="33">
        <v>22</v>
      </c>
      <c r="C120" s="11"/>
      <c r="D120" s="50"/>
      <c r="E120" s="50"/>
      <c r="F120" s="50"/>
      <c r="G120" s="50"/>
      <c r="H120" s="53"/>
      <c r="I120" s="54"/>
      <c r="J120" s="55"/>
    </row>
    <row r="121" spans="2:10" x14ac:dyDescent="0.25">
      <c r="B121" s="33">
        <v>23</v>
      </c>
      <c r="C121" s="11"/>
      <c r="D121" s="56"/>
      <c r="E121" s="57"/>
      <c r="F121" s="57"/>
      <c r="G121" s="58"/>
      <c r="H121" s="59"/>
      <c r="I121" s="60"/>
      <c r="J121" s="61"/>
    </row>
    <row r="122" spans="2:10" x14ac:dyDescent="0.25">
      <c r="B122" s="33">
        <v>24</v>
      </c>
      <c r="C122" s="11"/>
      <c r="D122" s="56"/>
      <c r="E122" s="57"/>
      <c r="F122" s="57"/>
      <c r="G122" s="58"/>
      <c r="H122" s="53"/>
      <c r="I122" s="54"/>
      <c r="J122" s="55"/>
    </row>
    <row r="123" spans="2:10" x14ac:dyDescent="0.25">
      <c r="B123" s="33">
        <v>25</v>
      </c>
      <c r="C123" s="11"/>
      <c r="D123" s="56"/>
      <c r="E123" s="57"/>
      <c r="F123" s="57"/>
      <c r="G123" s="58"/>
      <c r="H123" s="53"/>
      <c r="I123" s="54"/>
      <c r="J123" s="55"/>
    </row>
    <row r="124" spans="2:10" x14ac:dyDescent="0.25">
      <c r="B124" s="36"/>
    </row>
    <row r="125" spans="2:10" x14ac:dyDescent="0.25">
      <c r="B125" s="36"/>
    </row>
    <row r="126" spans="2:10" x14ac:dyDescent="0.25">
      <c r="B126" s="36"/>
    </row>
    <row r="127" spans="2:10" x14ac:dyDescent="0.25">
      <c r="B127" s="36"/>
    </row>
  </sheetData>
  <sheetProtection algorithmName="SHA-512" hashValue="isQbuTDBri8MDHc8oWpi5Nq48iP6W2YILLGiGmhTcHSCQFwxShMGbcqqxm5QnQ5ms2WoiEnwJM4OV6+RHXhZGA==" saltValue="L5YdXYWKvAZsUaGVFlL8ug==" spinCount="100000" sheet="1" objects="1" scenarios="1"/>
  <protectedRanges>
    <protectedRange sqref="E44:G56 D57:F58 E71:G82 D72:D82 C18:G42 C45:C69 D68:F69 E59:G67 D94:G95 C72:C95 D84:G92 C96:G96" name="Område2"/>
    <protectedRange sqref="E98:G109 D99:D109 D121:G122 C99:C122 D111:G119 C123:G123" name="Område2_3"/>
  </protectedRanges>
  <mergeCells count="157">
    <mergeCell ref="D123:G123"/>
    <mergeCell ref="H123:J123"/>
    <mergeCell ref="D98:G98"/>
    <mergeCell ref="H98:J98"/>
    <mergeCell ref="D99:G99"/>
    <mergeCell ref="H99:J99"/>
    <mergeCell ref="D100:G100"/>
    <mergeCell ref="H100:J100"/>
    <mergeCell ref="D101:G101"/>
    <mergeCell ref="H101:J101"/>
    <mergeCell ref="D102:G102"/>
    <mergeCell ref="H102:J102"/>
    <mergeCell ref="D103:G103"/>
    <mergeCell ref="H103:J103"/>
    <mergeCell ref="D104:G104"/>
    <mergeCell ref="H104:J104"/>
    <mergeCell ref="D105:G105"/>
    <mergeCell ref="H105:J105"/>
    <mergeCell ref="D106:G106"/>
    <mergeCell ref="H106:J106"/>
    <mergeCell ref="D107:G107"/>
    <mergeCell ref="H107:J107"/>
    <mergeCell ref="D108:G108"/>
    <mergeCell ref="H108:J108"/>
    <mergeCell ref="D118:G118"/>
    <mergeCell ref="H118:J118"/>
    <mergeCell ref="D119:G119"/>
    <mergeCell ref="H119:J119"/>
    <mergeCell ref="H120:J120"/>
    <mergeCell ref="D121:G121"/>
    <mergeCell ref="H121:J121"/>
    <mergeCell ref="D122:G122"/>
    <mergeCell ref="H122:J122"/>
    <mergeCell ref="D113:G113"/>
    <mergeCell ref="H113:J113"/>
    <mergeCell ref="D114:G114"/>
    <mergeCell ref="H114:J114"/>
    <mergeCell ref="D115:G115"/>
    <mergeCell ref="H115:J115"/>
    <mergeCell ref="D116:G116"/>
    <mergeCell ref="H116:J116"/>
    <mergeCell ref="D117:G117"/>
    <mergeCell ref="H117:J117"/>
    <mergeCell ref="D109:G109"/>
    <mergeCell ref="H109:J109"/>
    <mergeCell ref="H110:J110"/>
    <mergeCell ref="D111:G111"/>
    <mergeCell ref="H111:J111"/>
    <mergeCell ref="D112:G112"/>
    <mergeCell ref="H112:J112"/>
    <mergeCell ref="H81:J81"/>
    <mergeCell ref="H82:J82"/>
    <mergeCell ref="H83:J83"/>
    <mergeCell ref="H84:J84"/>
    <mergeCell ref="D89:G89"/>
    <mergeCell ref="H89:J89"/>
    <mergeCell ref="D90:G90"/>
    <mergeCell ref="H90:J90"/>
    <mergeCell ref="D91:G91"/>
    <mergeCell ref="H91:J91"/>
    <mergeCell ref="D86:G86"/>
    <mergeCell ref="H86:J86"/>
    <mergeCell ref="D87:G87"/>
    <mergeCell ref="H87:J87"/>
    <mergeCell ref="D88:G88"/>
    <mergeCell ref="H88:J88"/>
    <mergeCell ref="D95:G95"/>
    <mergeCell ref="D84:G84"/>
    <mergeCell ref="D75:G75"/>
    <mergeCell ref="D76:G76"/>
    <mergeCell ref="D77:G77"/>
    <mergeCell ref="D78:G78"/>
    <mergeCell ref="D79:G79"/>
    <mergeCell ref="D59:G59"/>
    <mergeCell ref="H45:J45"/>
    <mergeCell ref="H46:J46"/>
    <mergeCell ref="H47:J47"/>
    <mergeCell ref="H48:J48"/>
    <mergeCell ref="H49:J49"/>
    <mergeCell ref="H50:J50"/>
    <mergeCell ref="H55:J55"/>
    <mergeCell ref="H56:J56"/>
    <mergeCell ref="H57:J57"/>
    <mergeCell ref="H59:J59"/>
    <mergeCell ref="D48:G48"/>
    <mergeCell ref="D56:G56"/>
    <mergeCell ref="D57:G57"/>
    <mergeCell ref="H71:J71"/>
    <mergeCell ref="H73:J73"/>
    <mergeCell ref="H74:J74"/>
    <mergeCell ref="D72:G72"/>
    <mergeCell ref="D73:G73"/>
    <mergeCell ref="D74:G74"/>
    <mergeCell ref="D80:G80"/>
    <mergeCell ref="D81:G81"/>
    <mergeCell ref="D82:G82"/>
    <mergeCell ref="L3:Q3"/>
    <mergeCell ref="D63:G63"/>
    <mergeCell ref="H63:J63"/>
    <mergeCell ref="D64:G64"/>
    <mergeCell ref="H64:J64"/>
    <mergeCell ref="D65:G65"/>
    <mergeCell ref="H65:J65"/>
    <mergeCell ref="H60:J60"/>
    <mergeCell ref="D60:G60"/>
    <mergeCell ref="D61:G61"/>
    <mergeCell ref="H61:J61"/>
    <mergeCell ref="D62:G62"/>
    <mergeCell ref="H62:J62"/>
    <mergeCell ref="C1:J1"/>
    <mergeCell ref="C9:D9"/>
    <mergeCell ref="D6:G6"/>
    <mergeCell ref="D7:G7"/>
    <mergeCell ref="D54:G54"/>
    <mergeCell ref="D55:G55"/>
    <mergeCell ref="L4:Q4"/>
    <mergeCell ref="D49:G49"/>
    <mergeCell ref="D50:G50"/>
    <mergeCell ref="D51:G51"/>
    <mergeCell ref="D52:G52"/>
    <mergeCell ref="D53:G53"/>
    <mergeCell ref="D44:G44"/>
    <mergeCell ref="H44:J44"/>
    <mergeCell ref="D45:G45"/>
    <mergeCell ref="D46:G46"/>
    <mergeCell ref="D47:G47"/>
    <mergeCell ref="H51:J51"/>
    <mergeCell ref="H52:J52"/>
    <mergeCell ref="H53:J53"/>
    <mergeCell ref="H54:J54"/>
    <mergeCell ref="C10:I10"/>
    <mergeCell ref="B3:J3"/>
    <mergeCell ref="L2:Q2"/>
    <mergeCell ref="H95:J95"/>
    <mergeCell ref="D96:G96"/>
    <mergeCell ref="H96:J96"/>
    <mergeCell ref="D92:G92"/>
    <mergeCell ref="H92:J92"/>
    <mergeCell ref="H93:J93"/>
    <mergeCell ref="D94:G94"/>
    <mergeCell ref="H94:J94"/>
    <mergeCell ref="H66:J66"/>
    <mergeCell ref="H80:J80"/>
    <mergeCell ref="D85:G85"/>
    <mergeCell ref="H85:J85"/>
    <mergeCell ref="H75:J75"/>
    <mergeCell ref="H76:J76"/>
    <mergeCell ref="H77:J77"/>
    <mergeCell ref="H78:J78"/>
    <mergeCell ref="H79:J79"/>
    <mergeCell ref="D66:G66"/>
    <mergeCell ref="D67:G67"/>
    <mergeCell ref="H67:J67"/>
    <mergeCell ref="D68:G68"/>
    <mergeCell ref="H68:J68"/>
    <mergeCell ref="D71:G71"/>
    <mergeCell ref="H72:J72"/>
  </mergeCells>
  <conditionalFormatting sqref="D7">
    <cfRule type="containsText" dxfId="15" priority="21" operator="containsText" text="select number">
      <formula>NOT(ISERROR(SEARCH("select number",D7)))</formula>
    </cfRule>
  </conditionalFormatting>
  <conditionalFormatting sqref="D45">
    <cfRule type="expression" dxfId="14" priority="29">
      <formula>AND(F45=G45,F45&lt;&gt;"",G45&lt;&gt;"")</formula>
    </cfRule>
  </conditionalFormatting>
  <conditionalFormatting sqref="D6:G6 D7">
    <cfRule type="containsBlanks" dxfId="13" priority="26">
      <formula>LEN(TRIM(D6))=0</formula>
    </cfRule>
  </conditionalFormatting>
  <conditionalFormatting sqref="F18:F42">
    <cfRule type="expression" priority="27">
      <formula>AND($D$19&lt;&gt;$E$18)</formula>
    </cfRule>
  </conditionalFormatting>
  <conditionalFormatting sqref="H18:H42 H72:H83">
    <cfRule type="expression" dxfId="12" priority="24">
      <formula>AND(F18=G18,F18&lt;&gt;"",G18&lt;&gt;"")</formula>
    </cfRule>
  </conditionalFormatting>
  <conditionalFormatting sqref="H85">
    <cfRule type="expression" dxfId="11" priority="31">
      <formula>AND(F84=G84,F84&lt;&gt;"",G84&lt;&gt;"")</formula>
    </cfRule>
  </conditionalFormatting>
  <conditionalFormatting sqref="H85:H93 H95:H96">
    <cfRule type="cellIs" dxfId="10" priority="7" operator="equal">
      <formula>0</formula>
    </cfRule>
  </conditionalFormatting>
  <conditionalFormatting sqref="H86:H93">
    <cfRule type="expression" dxfId="9" priority="8">
      <formula>AND(F86=G86,F86&lt;&gt;"",G86&lt;&gt;"")</formula>
    </cfRule>
  </conditionalFormatting>
  <conditionalFormatting sqref="H95:H96">
    <cfRule type="expression" dxfId="8" priority="9">
      <formula>AND(F94=G94,F94&lt;&gt;"",G94&lt;&gt;"")</formula>
    </cfRule>
  </conditionalFormatting>
  <conditionalFormatting sqref="H99:H110">
    <cfRule type="expression" dxfId="7" priority="6">
      <formula>AND(F99=G99,F99&lt;&gt;"",G99&lt;&gt;"")</formula>
    </cfRule>
  </conditionalFormatting>
  <conditionalFormatting sqref="H112">
    <cfRule type="expression" dxfId="6" priority="4">
      <formula>AND(F111=G111,F111&lt;&gt;"",G111&lt;&gt;"")</formula>
    </cfRule>
  </conditionalFormatting>
  <conditionalFormatting sqref="H112:H120 H122:H123">
    <cfRule type="cellIs" dxfId="5" priority="1" operator="equal">
      <formula>0</formula>
    </cfRule>
  </conditionalFormatting>
  <conditionalFormatting sqref="H113:H120">
    <cfRule type="expression" dxfId="4" priority="2">
      <formula>AND(F113=G113,F113&lt;&gt;"",G113&lt;&gt;"")</formula>
    </cfRule>
  </conditionalFormatting>
  <conditionalFormatting sqref="H122:H123">
    <cfRule type="expression" dxfId="3" priority="3">
      <formula>AND(F121=G121,F121&lt;&gt;"",G121&lt;&gt;"")</formula>
    </cfRule>
  </conditionalFormatting>
  <conditionalFormatting sqref="H16:J16">
    <cfRule type="cellIs" dxfId="2" priority="13" operator="equal">
      <formula>0</formula>
    </cfRule>
  </conditionalFormatting>
  <conditionalFormatting sqref="H18:J42 D45 H72:J72 H73:H83">
    <cfRule type="cellIs" dxfId="1" priority="14" operator="equal">
      <formula>0</formula>
    </cfRule>
  </conditionalFormatting>
  <conditionalFormatting sqref="H99:J99 H100:H110">
    <cfRule type="cellIs" dxfId="0" priority="5" operator="equal">
      <formula>0</formula>
    </cfRule>
  </conditionalFormatting>
  <dataValidations count="4">
    <dataValidation type="whole" operator="greaterThan" allowBlank="1" showInputMessage="1" showErrorMessage="1" sqref="G18:G42" xr:uid="{E4B50AB3-3DFC-48D4-8909-3A19F1271976}">
      <formula1>0</formula1>
    </dataValidation>
    <dataValidation type="whole" allowBlank="1" showInputMessage="1" showErrorMessage="1" sqref="H45:J49 H51:J60 H62:J69" xr:uid="{9B816B71-5B6E-4A30-992F-565D3912AC2E}">
      <formula1>0</formula1>
      <formula2>9.99999999999999E+49</formula2>
    </dataValidation>
    <dataValidation type="whole" allowBlank="1" showInputMessage="1" showErrorMessage="1" sqref="H72:J96 H99:J123" xr:uid="{7BC702DC-DC61-4E8E-97EC-94FF53EFD118}">
      <formula1>0</formula1>
      <formula2>99999999</formula2>
    </dataValidation>
    <dataValidation type="whole" allowBlank="1" showInputMessage="1" showErrorMessage="1" sqref="H50:J50 H61:J61" xr:uid="{DA461094-4B4D-4667-8EC8-5B71CBD34079}">
      <formula1>0</formula1>
      <formula2>999999999999999000</formula2>
    </dataValidation>
  </dataValidations>
  <pageMargins left="0.25" right="0.25" top="0.75" bottom="0.75" header="0.3" footer="0.3"/>
  <pageSetup paperSize="9" scale="92" fitToHeight="3" orientation="landscape" r:id="rId1"/>
  <ignoredErrors>
    <ignoredError sqref="H91:H92 H81:H8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AF0DCF-8325-42B8-85C4-C043DD3534FC}">
          <x14:formula1>
            <xm:f>'Unit costs'!$B$19:$B$20</xm:f>
          </x14:formula1>
          <xm:sqref>F18:F42</xm:sqref>
        </x14:dataValidation>
        <x14:dataValidation type="list" allowBlank="1" showInputMessage="1" showErrorMessage="1" xr:uid="{130AFEED-CE11-42D5-B051-D281CEF1987B}">
          <x14:formula1>
            <xm:f>'Unit costs'!$B$6:$B$16</xm:f>
          </x14:formula1>
          <xm:sqref>D18:E42</xm:sqref>
        </x14:dataValidation>
        <x14:dataValidation type="list" showInputMessage="1" showErrorMessage="1" xr:uid="{18C28359-F018-4BA8-B57D-6626B2A6931E}">
          <x14:formula1>
            <xm:f>'listar-fela'!$A$9:$A$15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8"/>
  <sheetViews>
    <sheetView showGridLines="0" workbookViewId="0">
      <selection activeCell="D11" sqref="D11"/>
    </sheetView>
  </sheetViews>
  <sheetFormatPr defaultRowHeight="15" x14ac:dyDescent="0.25"/>
  <cols>
    <col min="1" max="1" width="5.7109375" customWidth="1"/>
    <col min="2" max="2" width="40.5703125" customWidth="1"/>
    <col min="3" max="3" width="28.28515625" customWidth="1"/>
    <col min="4" max="4" width="38" customWidth="1"/>
  </cols>
  <sheetData>
    <row r="2" spans="2:4" ht="18.75" x14ac:dyDescent="0.3">
      <c r="B2" s="2" t="s">
        <v>29</v>
      </c>
      <c r="C2" s="1"/>
      <c r="D2" s="1"/>
    </row>
    <row r="3" spans="2:4" x14ac:dyDescent="0.25">
      <c r="C3" s="9"/>
    </row>
    <row r="4" spans="2:4" ht="16.5" thickBot="1" x14ac:dyDescent="0.3">
      <c r="B4" s="10" t="s">
        <v>30</v>
      </c>
    </row>
    <row r="5" spans="2:4" x14ac:dyDescent="0.25">
      <c r="B5" s="4" t="s">
        <v>31</v>
      </c>
      <c r="C5" s="4" t="s">
        <v>32</v>
      </c>
    </row>
    <row r="6" spans="2:4" x14ac:dyDescent="0.25">
      <c r="B6" t="s">
        <v>33</v>
      </c>
      <c r="C6" s="5">
        <v>630</v>
      </c>
    </row>
    <row r="7" spans="2:4" x14ac:dyDescent="0.25">
      <c r="B7" t="s">
        <v>34</v>
      </c>
      <c r="C7" s="5">
        <v>630</v>
      </c>
    </row>
    <row r="8" spans="2:4" x14ac:dyDescent="0.25">
      <c r="B8" t="s">
        <v>35</v>
      </c>
      <c r="C8" s="5">
        <v>630</v>
      </c>
    </row>
    <row r="9" spans="2:4" x14ac:dyDescent="0.25">
      <c r="B9" t="s">
        <v>36</v>
      </c>
      <c r="C9" s="5">
        <v>630</v>
      </c>
    </row>
    <row r="10" spans="2:4" x14ac:dyDescent="0.25">
      <c r="B10" t="s">
        <v>37</v>
      </c>
      <c r="C10" s="5">
        <v>630</v>
      </c>
    </row>
    <row r="11" spans="2:4" x14ac:dyDescent="0.25">
      <c r="B11" t="s">
        <v>38</v>
      </c>
      <c r="C11" s="5">
        <v>630</v>
      </c>
    </row>
    <row r="12" spans="2:4" x14ac:dyDescent="0.25">
      <c r="B12" t="s">
        <v>39</v>
      </c>
      <c r="C12" s="5">
        <v>630</v>
      </c>
    </row>
    <row r="13" spans="2:4" x14ac:dyDescent="0.25">
      <c r="B13" t="s">
        <v>40</v>
      </c>
      <c r="C13" s="5">
        <v>630</v>
      </c>
    </row>
    <row r="14" spans="2:4" x14ac:dyDescent="0.25">
      <c r="B14" t="s">
        <v>41</v>
      </c>
      <c r="C14" s="5">
        <v>1600</v>
      </c>
    </row>
    <row r="15" spans="2:4" x14ac:dyDescent="0.25">
      <c r="B15" t="s">
        <v>42</v>
      </c>
      <c r="C15" s="5">
        <v>960</v>
      </c>
    </row>
    <row r="16" spans="2:4" ht="15.75" thickBot="1" x14ac:dyDescent="0.3">
      <c r="B16" s="3" t="s">
        <v>43</v>
      </c>
      <c r="C16" s="6">
        <v>960</v>
      </c>
    </row>
    <row r="17" spans="2:3" ht="15.75" thickBot="1" x14ac:dyDescent="0.3">
      <c r="C17" s="5"/>
    </row>
    <row r="18" spans="2:3" ht="30" x14ac:dyDescent="0.25">
      <c r="B18" s="8" t="s">
        <v>44</v>
      </c>
      <c r="C18" s="46" t="s">
        <v>32</v>
      </c>
    </row>
    <row r="19" spans="2:3" x14ac:dyDescent="0.25">
      <c r="B19" t="s">
        <v>45</v>
      </c>
      <c r="C19" s="5">
        <v>175</v>
      </c>
    </row>
    <row r="20" spans="2:3" ht="15.75" thickBot="1" x14ac:dyDescent="0.3">
      <c r="B20" s="3" t="s">
        <v>46</v>
      </c>
      <c r="C20" s="6">
        <v>0</v>
      </c>
    </row>
    <row r="21" spans="2:3" x14ac:dyDescent="0.25">
      <c r="C21" s="5"/>
    </row>
    <row r="22" spans="2:3" x14ac:dyDescent="0.25">
      <c r="C22" s="5"/>
    </row>
    <row r="23" spans="2:3" ht="16.5" thickBot="1" x14ac:dyDescent="0.3">
      <c r="B23" s="87" t="s">
        <v>47</v>
      </c>
      <c r="C23" s="87"/>
    </row>
    <row r="24" spans="2:3" x14ac:dyDescent="0.25">
      <c r="B24" s="8" t="s">
        <v>48</v>
      </c>
      <c r="C24" s="46" t="s">
        <v>32</v>
      </c>
    </row>
    <row r="25" spans="2:3" x14ac:dyDescent="0.25">
      <c r="B25" t="s">
        <v>45</v>
      </c>
      <c r="C25" s="5">
        <v>475</v>
      </c>
    </row>
    <row r="26" spans="2:3" ht="15.75" thickBot="1" x14ac:dyDescent="0.3">
      <c r="B26" s="3" t="s">
        <v>46</v>
      </c>
      <c r="C26" s="6">
        <v>0</v>
      </c>
    </row>
    <row r="27" spans="2:3" x14ac:dyDescent="0.25">
      <c r="C27" s="1"/>
    </row>
    <row r="28" spans="2:3" ht="33" customHeight="1" x14ac:dyDescent="0.25">
      <c r="C28" s="1"/>
    </row>
  </sheetData>
  <sheetProtection algorithmName="SHA-512" hashValue="rJw+0XFYUWA6icab5+n2/Jjhm0Bf0PU5PtWcSfGmCRob8GX7OE0wAsoglRXF9jdvp7RqWwt4bccfsKACkIYvMA==" saltValue="rz3xfh7XTA+zU20MzT8i2g==" spinCount="100000" sheet="1" objects="1" scenarios="1"/>
  <mergeCells count="1">
    <mergeCell ref="B23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69E0-196C-4B14-8DE6-4BDF0B52BAB5}">
  <sheetPr>
    <tabColor rgb="FFC00000"/>
  </sheetPr>
  <dimension ref="A1:D22"/>
  <sheetViews>
    <sheetView workbookViewId="0">
      <selection activeCell="D18" sqref="D18"/>
    </sheetView>
  </sheetViews>
  <sheetFormatPr defaultColWidth="9.140625" defaultRowHeight="15" x14ac:dyDescent="0.25"/>
  <sheetData>
    <row r="1" spans="1:1" x14ac:dyDescent="0.25">
      <c r="A1" t="s">
        <v>49</v>
      </c>
    </row>
    <row r="2" spans="1:1" x14ac:dyDescent="0.25">
      <c r="A2" s="7" t="s">
        <v>50</v>
      </c>
    </row>
    <row r="3" spans="1:1" x14ac:dyDescent="0.25">
      <c r="A3" s="7" t="s">
        <v>51</v>
      </c>
    </row>
    <row r="4" spans="1:1" x14ac:dyDescent="0.25">
      <c r="A4" s="7"/>
    </row>
    <row r="5" spans="1:1" x14ac:dyDescent="0.25">
      <c r="A5" s="7"/>
    </row>
    <row r="6" spans="1:1" x14ac:dyDescent="0.25">
      <c r="A6" s="7"/>
    </row>
    <row r="7" spans="1:1" x14ac:dyDescent="0.25">
      <c r="A7" s="7"/>
    </row>
    <row r="8" spans="1:1" x14ac:dyDescent="0.25">
      <c r="A8" s="7"/>
    </row>
    <row r="9" spans="1:1" x14ac:dyDescent="0.25">
      <c r="A9" t="s">
        <v>7</v>
      </c>
    </row>
    <row r="10" spans="1:1" x14ac:dyDescent="0.25">
      <c r="A10">
        <v>2</v>
      </c>
    </row>
    <row r="11" spans="1:1" x14ac:dyDescent="0.25">
      <c r="A11">
        <v>3</v>
      </c>
    </row>
    <row r="12" spans="1:1" x14ac:dyDescent="0.25">
      <c r="A12">
        <v>4</v>
      </c>
    </row>
    <row r="13" spans="1:1" x14ac:dyDescent="0.25">
      <c r="A13">
        <v>5</v>
      </c>
    </row>
    <row r="14" spans="1:1" x14ac:dyDescent="0.25">
      <c r="A14">
        <v>6</v>
      </c>
    </row>
    <row r="15" spans="1:1" x14ac:dyDescent="0.25">
      <c r="A15" t="s">
        <v>52</v>
      </c>
    </row>
    <row r="18" spans="1:4" x14ac:dyDescent="0.25">
      <c r="A18" s="7"/>
    </row>
    <row r="19" spans="1:4" x14ac:dyDescent="0.25">
      <c r="A19" s="7"/>
    </row>
    <row r="22" spans="1:4" x14ac:dyDescent="0.25">
      <c r="A22">
        <f>IFERROR(IF(Activity!D7="6 or more", 11000, 3000+(Activity!D7*1000-1000)),0)</f>
        <v>0</v>
      </c>
      <c r="D22">
        <f>IFERROR(A22, 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BF7B8CAC559458207C3EDA3446557" ma:contentTypeVersion="17" ma:contentTypeDescription="Create a new document." ma:contentTypeScope="" ma:versionID="0f18e81bde672f6dfa115d041080f98b">
  <xsd:schema xmlns:xsd="http://www.w3.org/2001/XMLSchema" xmlns:xs="http://www.w3.org/2001/XMLSchema" xmlns:p="http://schemas.microsoft.com/office/2006/metadata/properties" xmlns:ns2="077f3634-5e1b-4ec1-83c0-6b9cc94b746a" xmlns:ns3="8213e2a5-88ce-4006-a868-8edb068306db" targetNamespace="http://schemas.microsoft.com/office/2006/metadata/properties" ma:root="true" ma:fieldsID="351f073f8d74bc504dd45d9f06d32dcd" ns2:_="" ns3:_="">
    <xsd:import namespace="077f3634-5e1b-4ec1-83c0-6b9cc94b746a"/>
    <xsd:import namespace="8213e2a5-88ce-4006-a868-8edb06830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f3634-5e1b-4ec1-83c0-6b9cc94b7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3e2a5-88ce-4006-a868-8edb068306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9783e0c-fd03-4449-9a43-98f5cb6752fb}" ma:internalName="TaxCatchAll" ma:showField="CatchAllData" ma:web="8213e2a5-88ce-4006-a868-8edb06830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13e2a5-88ce-4006-a868-8edb068306db">
      <UserInfo>
        <DisplayName/>
        <AccountId xsi:nil="true"/>
        <AccountType/>
      </UserInfo>
    </SharedWithUsers>
    <TaxCatchAll xmlns="8213e2a5-88ce-4006-a868-8edb068306db" xsi:nil="true"/>
    <lcf76f155ced4ddcb4097134ff3c332f xmlns="077f3634-5e1b-4ec1-83c0-6b9cc94b74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8E416B-EB8F-4F20-99FC-D69BB60A4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A910B9-D51A-4507-AA75-E2168A8D9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f3634-5e1b-4ec1-83c0-6b9cc94b746a"/>
    <ds:schemaRef ds:uri="8213e2a5-88ce-4006-a868-8edb06830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D898A2-8E4C-4102-9C35-AACEC0C67D66}">
  <ds:schemaRefs>
    <ds:schemaRef ds:uri="http://schemas.microsoft.com/office/2006/metadata/properties"/>
    <ds:schemaRef ds:uri="http://schemas.microsoft.com/office/infopath/2007/PartnerControls"/>
    <ds:schemaRef ds:uri="8213e2a5-88ce-4006-a868-8edb068306db"/>
    <ds:schemaRef ds:uri="077f3634-5e1b-4ec1-83c0-6b9cc94b74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Activity</vt:lpstr>
      <vt:lpstr>Unit costs</vt:lpstr>
      <vt:lpstr>listar-fela</vt:lpstr>
      <vt:lpstr>activity</vt:lpstr>
      <vt:lpstr>cat</vt:lpstr>
      <vt:lpstr>Activity!Print_Area</vt:lpstr>
      <vt:lpstr>programme</vt:lpstr>
      <vt:lpstr>type</vt:lpstr>
      <vt:lpstr>typeb</vt:lpstr>
    </vt:vector>
  </TitlesOfParts>
  <Manager/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Malene Vangdrup</dc:creator>
  <cp:keywords/>
  <dc:description/>
  <cp:lastModifiedBy>Eydís Inga Valsdóttir - RR</cp:lastModifiedBy>
  <cp:revision/>
  <dcterms:created xsi:type="dcterms:W3CDTF">2015-08-24T06:29:30Z</dcterms:created>
  <dcterms:modified xsi:type="dcterms:W3CDTF">2024-10-18T14:15:35Z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0x0101002D8BF7B8CAC559458207C3EDA3446557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